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1"/>
  </bookViews>
  <sheets>
    <sheet name="プロ用" sheetId="1" r:id="rId1"/>
    <sheet name="ＨＰ用" sheetId="2" r:id="rId2"/>
  </sheets>
  <definedNames>
    <definedName name="_xlnm.Print_Area" localSheetId="1">'ＨＰ用'!$A$1:$AP$53</definedName>
    <definedName name="_xlnm.Print_Area" localSheetId="0">'プロ用'!$A$1:$AP$53</definedName>
  </definedNames>
  <calcPr fullCalcOnLoad="1"/>
</workbook>
</file>

<file path=xl/sharedStrings.xml><?xml version="1.0" encoding="utf-8"?>
<sst xmlns="http://schemas.openxmlformats.org/spreadsheetml/2006/main" count="620" uniqueCount="129">
  <si>
    <t>競　技　時　間</t>
  </si>
  <si>
    <t>種　　　目</t>
  </si>
  <si>
    <t>人数</t>
  </si>
  <si>
    <t>競技開始時刻</t>
  </si>
  <si>
    <t>～</t>
  </si>
  <si>
    <t>〈跳　　躍〉</t>
  </si>
  <si>
    <t>〈投 て き〉</t>
  </si>
  <si>
    <t xml:space="preserve"> </t>
  </si>
  <si>
    <t>　</t>
  </si>
  <si>
    <t xml:space="preserve">  </t>
  </si>
  <si>
    <t>男</t>
  </si>
  <si>
    <t>１年</t>
  </si>
  <si>
    <t>１００ｍ</t>
  </si>
  <si>
    <t>予</t>
  </si>
  <si>
    <t>(</t>
  </si>
  <si>
    <t>組</t>
  </si>
  <si>
    <t>女</t>
  </si>
  <si>
    <t>２年</t>
  </si>
  <si>
    <t>２００ｍ</t>
  </si>
  <si>
    <t>準</t>
  </si>
  <si>
    <t>名</t>
  </si>
  <si>
    <t>３年</t>
  </si>
  <si>
    <t>４００ｍ</t>
  </si>
  <si>
    <t>決</t>
  </si>
  <si>
    <t>共通</t>
  </si>
  <si>
    <t>８００ｍ</t>
  </si>
  <si>
    <t>予備</t>
  </si>
  <si>
    <t>中学</t>
  </si>
  <si>
    <t>１５００ｍ</t>
  </si>
  <si>
    <t>Ａ</t>
  </si>
  <si>
    <t>混</t>
  </si>
  <si>
    <t>３０００ｍ</t>
  </si>
  <si>
    <t>Ｂ</t>
  </si>
  <si>
    <t>共</t>
  </si>
  <si>
    <t>５０００ｍ</t>
  </si>
  <si>
    <t>１００００ｍ</t>
  </si>
  <si>
    <t>１１０ｍ</t>
  </si>
  <si>
    <t>Ｃ</t>
  </si>
  <si>
    <t>４×１００ｍ</t>
  </si>
  <si>
    <t>中学１００ｍ</t>
  </si>
  <si>
    <t>中学１１０ｍ</t>
  </si>
  <si>
    <t>混成１００ｍ</t>
  </si>
  <si>
    <t>４×２００ｍ</t>
  </si>
  <si>
    <t>４×４００ｍ</t>
  </si>
  <si>
    <t>走　高　跳</t>
  </si>
  <si>
    <t>棒　高　跳</t>
  </si>
  <si>
    <t>走　幅　跳</t>
  </si>
  <si>
    <t>三　段　跳</t>
  </si>
  <si>
    <t>砲　丸　投</t>
  </si>
  <si>
    <t>円　盤　投</t>
  </si>
  <si>
    <t>ハンマー投</t>
  </si>
  <si>
    <t>や　り　投</t>
  </si>
  <si>
    <t>北陸上競技場</t>
  </si>
  <si>
    <t>中学円盤投</t>
  </si>
  <si>
    <t>1～20組</t>
  </si>
  <si>
    <t>1～10組</t>
  </si>
  <si>
    <t>招集時間</t>
  </si>
  <si>
    <t xml:space="preserve"> Ｈ</t>
  </si>
  <si>
    <t xml:space="preserve"> SC</t>
  </si>
  <si>
    <t xml:space="preserve"> Ｒ</t>
  </si>
  <si>
    <t xml:space="preserve"> Ｗ</t>
  </si>
  <si>
    <t xml:space="preserve"> Ａ</t>
  </si>
  <si>
    <t xml:space="preserve"> Ｂ</t>
  </si>
  <si>
    <t xml:space="preserve"> 成年</t>
  </si>
  <si>
    <t xml:space="preserve"> 少年</t>
  </si>
  <si>
    <t xml:space="preserve"> ｼﾞｭﾆｱ</t>
  </si>
  <si>
    <t xml:space="preserve"> 中学</t>
  </si>
  <si>
    <t>高校</t>
  </si>
  <si>
    <t>JH</t>
  </si>
  <si>
    <t>YH</t>
  </si>
  <si>
    <t>Ａ･Ｂピット</t>
  </si>
  <si>
    <t>終了予定</t>
  </si>
  <si>
    <t>高校円盤投</t>
  </si>
  <si>
    <t>少年B</t>
  </si>
  <si>
    <t>少Ｂ１００ｍ</t>
  </si>
  <si>
    <t>少Ｂ１１０ｍ</t>
  </si>
  <si>
    <t>少年ﾊﾝﾏｰ投</t>
  </si>
  <si>
    <t>成年砲丸投</t>
  </si>
  <si>
    <t>トラック競技</t>
  </si>
  <si>
    <t>フィールド競技</t>
  </si>
  <si>
    <t>少Ｂ円盤投</t>
  </si>
  <si>
    <t>21～40組</t>
  </si>
  <si>
    <t>41～60組</t>
  </si>
  <si>
    <t>1～30組</t>
  </si>
  <si>
    <t>1～4組</t>
  </si>
  <si>
    <t>1～15組</t>
  </si>
  <si>
    <t>5～11組</t>
  </si>
  <si>
    <t>走　高　跳</t>
  </si>
  <si>
    <t>少年B砲丸投</t>
  </si>
  <si>
    <t>Ｂ</t>
  </si>
  <si>
    <t>男</t>
  </si>
  <si>
    <t>名</t>
  </si>
  <si>
    <t>男</t>
  </si>
  <si>
    <t>走　幅　跳</t>
  </si>
  <si>
    <t>Ａ</t>
  </si>
  <si>
    <t>競　技　時　間</t>
  </si>
  <si>
    <t>高校円盤投</t>
  </si>
  <si>
    <t>女</t>
  </si>
  <si>
    <t>円　盤　投</t>
  </si>
  <si>
    <t>棒　高　跳</t>
  </si>
  <si>
    <t>～</t>
  </si>
  <si>
    <t>三　段　跳</t>
  </si>
  <si>
    <t>４ 月 ９ 日（土）</t>
  </si>
  <si>
    <t>４ 月 １０ 日（日）</t>
  </si>
  <si>
    <t>21～29組</t>
  </si>
  <si>
    <t>31～48組</t>
  </si>
  <si>
    <t>16～21組</t>
  </si>
  <si>
    <t>21～33組</t>
  </si>
  <si>
    <t>41～47組</t>
  </si>
  <si>
    <t>61～64組</t>
  </si>
  <si>
    <t>11～22組</t>
  </si>
  <si>
    <t>(A･Bﾋﾟｯﾄ)</t>
  </si>
  <si>
    <t>(A･Bﾋﾟｯﾄ)</t>
  </si>
  <si>
    <t>男</t>
  </si>
  <si>
    <t>高校砲丸投</t>
  </si>
  <si>
    <t>名</t>
  </si>
  <si>
    <t>円盤投</t>
  </si>
  <si>
    <t>高校ﾊﾝﾏｰ投</t>
  </si>
  <si>
    <t>ハンマー投</t>
  </si>
  <si>
    <t>５０００ｍ</t>
  </si>
  <si>
    <t>3･4組</t>
  </si>
  <si>
    <t>1･2組</t>
  </si>
  <si>
    <t>や　り　投</t>
  </si>
  <si>
    <t>2組</t>
  </si>
  <si>
    <t>1組</t>
  </si>
  <si>
    <t>※男子走幅跳と男子やり投は２グループに分割して競技を行ないます。</t>
  </si>
  <si>
    <t>　走幅跳は記録が良い方が3･4組、やり投は記録が良い方が1組となっています。</t>
  </si>
  <si>
    <t>　プログラムで確認をして下さい。</t>
  </si>
  <si>
    <t>　ホームページにリストが掲載されるので確認をして下さい。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</si>
</sst>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0.0_ "/>
    <numFmt numFmtId="180" formatCode="0_ "/>
  </numFmts>
  <fonts count="5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4"/>
      <name val="ＭＳ ゴシック"/>
      <family val="3"/>
    </font>
    <font>
      <i/>
      <sz val="12"/>
      <name val="ＭＳ 明朝"/>
      <family val="1"/>
    </font>
    <font>
      <sz val="6"/>
      <name val="明朝"/>
      <family val="3"/>
    </font>
    <font>
      <sz val="10"/>
      <name val="ＭＳ ゴシック"/>
      <family val="3"/>
    </font>
    <font>
      <i/>
      <sz val="10"/>
      <name val="ＭＳ 明朝"/>
      <family val="1"/>
    </font>
    <font>
      <sz val="24"/>
      <name val="ＤＦ平成明朝体W7"/>
      <family val="0"/>
    </font>
    <font>
      <i/>
      <sz val="11"/>
      <name val="ＭＳ 明朝"/>
      <family val="1"/>
    </font>
    <font>
      <sz val="9"/>
      <name val="ＭＳ 明朝"/>
      <family val="1"/>
    </font>
    <font>
      <sz val="12"/>
      <color indexed="9"/>
      <name val="ＭＳ ゴシック"/>
      <family val="3"/>
    </font>
    <font>
      <sz val="16"/>
      <name val="ＭＳ ゴシック"/>
      <family val="3"/>
    </font>
    <font>
      <i/>
      <sz val="12"/>
      <name val="ＭＳ ゴシック"/>
      <family val="3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20" fontId="5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20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20" fontId="5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2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33" borderId="0" xfId="0" applyFont="1" applyFill="1" applyBorder="1" applyAlignment="1" quotePrefix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 quotePrefix="1">
      <alignment horizontal="left"/>
    </xf>
    <xf numFmtId="0" fontId="5" fillId="33" borderId="0" xfId="0" applyFont="1" applyFill="1" applyBorder="1" applyAlignment="1">
      <alignment horizontal="left"/>
    </xf>
    <xf numFmtId="20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5" fillId="33" borderId="0" xfId="0" applyFont="1" applyFill="1" applyBorder="1" applyAlignment="1" quotePrefix="1">
      <alignment horizontal="right"/>
    </xf>
    <xf numFmtId="0" fontId="18" fillId="33" borderId="0" xfId="0" applyFont="1" applyFill="1" applyBorder="1" applyAlignment="1">
      <alignment/>
    </xf>
    <xf numFmtId="18" fontId="5" fillId="33" borderId="0" xfId="0" applyNumberFormat="1" applyFont="1" applyFill="1" applyBorder="1" applyAlignment="1">
      <alignment horizontal="right"/>
    </xf>
    <xf numFmtId="20" fontId="5" fillId="33" borderId="0" xfId="0" applyNumberFormat="1" applyFont="1" applyFill="1" applyBorder="1" applyAlignment="1">
      <alignment horizontal="right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Continuous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20" fontId="6" fillId="0" borderId="0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center" vertical="center"/>
    </xf>
    <xf numFmtId="20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right" indent="1"/>
    </xf>
    <xf numFmtId="20" fontId="14" fillId="0" borderId="0" xfId="0" applyNumberFormat="1" applyFont="1" applyBorder="1" applyAlignment="1">
      <alignment horizontal="right" vertical="center" indent="1"/>
    </xf>
    <xf numFmtId="20" fontId="14" fillId="0" borderId="0" xfId="0" applyNumberFormat="1" applyFont="1" applyAlignment="1">
      <alignment horizontal="right" indent="1"/>
    </xf>
    <xf numFmtId="20" fontId="14" fillId="0" borderId="0" xfId="0" applyNumberFormat="1" applyFont="1" applyAlignment="1">
      <alignment horizontal="right" vertical="center" indent="1"/>
    </xf>
    <xf numFmtId="0" fontId="14" fillId="0" borderId="0" xfId="0" applyFont="1" applyAlignment="1">
      <alignment horizontal="right" indent="1"/>
    </xf>
    <xf numFmtId="20" fontId="14" fillId="0" borderId="0" xfId="0" applyNumberFormat="1" applyFont="1" applyBorder="1" applyAlignment="1">
      <alignment horizontal="right" indent="1"/>
    </xf>
    <xf numFmtId="20" fontId="7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0" borderId="10" xfId="0" applyFont="1" applyBorder="1" applyAlignment="1">
      <alignment horizontal="right" indent="1"/>
    </xf>
    <xf numFmtId="20" fontId="5" fillId="33" borderId="0" xfId="0" applyNumberFormat="1" applyFont="1" applyFill="1" applyBorder="1" applyAlignment="1">
      <alignment horizontal="right" indent="1"/>
    </xf>
    <xf numFmtId="0" fontId="5" fillId="33" borderId="0" xfId="0" applyFont="1" applyFill="1" applyBorder="1" applyAlignment="1">
      <alignment horizontal="right" indent="1"/>
    </xf>
    <xf numFmtId="0" fontId="0" fillId="0" borderId="11" xfId="0" applyBorder="1" applyAlignment="1">
      <alignment horizontal="right" indent="1"/>
    </xf>
    <xf numFmtId="20" fontId="5" fillId="0" borderId="13" xfId="0" applyNumberFormat="1" applyFont="1" applyBorder="1" applyAlignment="1">
      <alignment horizontal="center" vertical="center"/>
    </xf>
    <xf numFmtId="20" fontId="5" fillId="0" borderId="16" xfId="0" applyNumberFormat="1" applyFont="1" applyBorder="1" applyAlignment="1">
      <alignment horizontal="center" vertical="center"/>
    </xf>
    <xf numFmtId="20" fontId="5" fillId="0" borderId="17" xfId="0" applyNumberFormat="1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20" fontId="5" fillId="0" borderId="18" xfId="0" applyNumberFormat="1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20" fontId="5" fillId="0" borderId="15" xfId="0" applyNumberFormat="1" applyFont="1" applyBorder="1" applyAlignment="1">
      <alignment horizontal="center" vertical="center"/>
    </xf>
    <xf numFmtId="20" fontId="5" fillId="0" borderId="19" xfId="0" applyNumberFormat="1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20" fontId="9" fillId="0" borderId="26" xfId="0" applyNumberFormat="1" applyFont="1" applyBorder="1" applyAlignment="1">
      <alignment horizontal="right" vertical="center" indent="1"/>
    </xf>
    <xf numFmtId="20" fontId="9" fillId="0" borderId="27" xfId="0" applyNumberFormat="1" applyFont="1" applyBorder="1" applyAlignment="1">
      <alignment horizontal="right" vertical="center" indent="1"/>
    </xf>
    <xf numFmtId="20" fontId="9" fillId="0" borderId="28" xfId="0" applyNumberFormat="1" applyFont="1" applyBorder="1" applyAlignment="1">
      <alignment horizontal="right" vertical="center" indent="1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7" fillId="0" borderId="3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7" fillId="0" borderId="3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17" fillId="0" borderId="3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17" fillId="0" borderId="4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Continuous" vertical="center"/>
    </xf>
    <xf numFmtId="20" fontId="9" fillId="0" borderId="48" xfId="0" applyNumberFormat="1" applyFont="1" applyBorder="1" applyAlignment="1">
      <alignment horizontal="right" vertical="center" indent="1"/>
    </xf>
    <xf numFmtId="20" fontId="9" fillId="0" borderId="49" xfId="0" applyNumberFormat="1" applyFont="1" applyBorder="1" applyAlignment="1">
      <alignment horizontal="right" vertical="center" indent="1"/>
    </xf>
    <xf numFmtId="20" fontId="9" fillId="0" borderId="50" xfId="0" applyNumberFormat="1" applyFont="1" applyBorder="1" applyAlignment="1">
      <alignment horizontal="right" vertical="center" indent="1"/>
    </xf>
    <xf numFmtId="1" fontId="4" fillId="0" borderId="13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20" fontId="17" fillId="0" borderId="13" xfId="0" applyNumberFormat="1" applyFont="1" applyBorder="1" applyAlignment="1">
      <alignment horizontal="right" vertical="center"/>
    </xf>
    <xf numFmtId="20" fontId="17" fillId="0" borderId="16" xfId="0" applyNumberFormat="1" applyFont="1" applyBorder="1" applyAlignment="1">
      <alignment horizontal="right" vertical="center"/>
    </xf>
    <xf numFmtId="20" fontId="17" fillId="0" borderId="17" xfId="0" applyNumberFormat="1" applyFont="1" applyBorder="1" applyAlignment="1">
      <alignment horizontal="right" vertical="center"/>
    </xf>
    <xf numFmtId="20" fontId="17" fillId="0" borderId="11" xfId="0" applyNumberFormat="1" applyFont="1" applyBorder="1" applyAlignment="1">
      <alignment horizontal="right" vertical="center"/>
    </xf>
    <xf numFmtId="20" fontId="17" fillId="0" borderId="19" xfId="0" applyNumberFormat="1" applyFont="1" applyBorder="1" applyAlignment="1">
      <alignment horizontal="right" vertical="center"/>
    </xf>
    <xf numFmtId="20" fontId="17" fillId="0" borderId="14" xfId="0" applyNumberFormat="1" applyFont="1" applyBorder="1" applyAlignment="1">
      <alignment horizontal="right" vertical="center"/>
    </xf>
    <xf numFmtId="20" fontId="17" fillId="0" borderId="15" xfId="0" applyNumberFormat="1" applyFont="1" applyBorder="1" applyAlignment="1">
      <alignment horizontal="right" vertical="center"/>
    </xf>
    <xf numFmtId="20" fontId="17" fillId="0" borderId="18" xfId="0" applyNumberFormat="1" applyFont="1" applyBorder="1" applyAlignment="1">
      <alignment horizontal="right" vertical="center"/>
    </xf>
    <xf numFmtId="20" fontId="17" fillId="0" borderId="33" xfId="0" applyNumberFormat="1" applyFont="1" applyBorder="1" applyAlignment="1">
      <alignment horizontal="right" vertical="center"/>
    </xf>
    <xf numFmtId="20" fontId="17" fillId="0" borderId="25" xfId="0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51" xfId="0" applyFont="1" applyBorder="1" applyAlignment="1">
      <alignment horizontal="right" vertical="center" shrinkToFit="1"/>
    </xf>
    <xf numFmtId="0" fontId="9" fillId="0" borderId="0" xfId="0" applyFont="1" applyFill="1" applyAlignment="1" quotePrefix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5" fillId="34" borderId="13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vertical="center"/>
    </xf>
    <xf numFmtId="20" fontId="17" fillId="0" borderId="10" xfId="0" applyNumberFormat="1" applyFont="1" applyBorder="1" applyAlignment="1">
      <alignment horizontal="right" vertical="center"/>
    </xf>
    <xf numFmtId="20" fontId="5" fillId="0" borderId="1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0" fontId="17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2" xfId="0" applyFont="1" applyFill="1" applyBorder="1" applyAlignment="1" quotePrefix="1">
      <alignment horizontal="left" vertical="center"/>
    </xf>
    <xf numFmtId="0" fontId="14" fillId="0" borderId="5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20" fontId="9" fillId="0" borderId="26" xfId="0" applyNumberFormat="1" applyFont="1" applyFill="1" applyBorder="1" applyAlignment="1">
      <alignment horizontal="right" vertical="center" indent="1"/>
    </xf>
    <xf numFmtId="179" fontId="6" fillId="0" borderId="13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20" fontId="9" fillId="0" borderId="27" xfId="0" applyNumberFormat="1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20" fontId="9" fillId="0" borderId="28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20" fontId="8" fillId="0" borderId="0" xfId="0" applyNumberFormat="1" applyFont="1" applyFill="1" applyBorder="1" applyAlignment="1">
      <alignment horizontal="right" vertical="center" indent="1"/>
    </xf>
    <xf numFmtId="0" fontId="6" fillId="0" borderId="12" xfId="0" applyFont="1" applyFill="1" applyBorder="1" applyAlignment="1" quotePrefix="1">
      <alignment horizontal="center" vertical="center"/>
    </xf>
    <xf numFmtId="0" fontId="14" fillId="0" borderId="51" xfId="0" applyFont="1" applyFill="1" applyBorder="1" applyAlignment="1">
      <alignment horizontal="right" vertical="center" shrinkToFit="1"/>
    </xf>
    <xf numFmtId="20" fontId="19" fillId="0" borderId="28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horizontal="right" vertical="center" indent="1"/>
    </xf>
    <xf numFmtId="20" fontId="11" fillId="0" borderId="0" xfId="0" applyNumberFormat="1" applyFont="1" applyFill="1" applyBorder="1" applyAlignment="1">
      <alignment horizontal="right" indent="1"/>
    </xf>
    <xf numFmtId="20" fontId="11" fillId="0" borderId="0" xfId="0" applyNumberFormat="1" applyFont="1" applyFill="1" applyAlignment="1">
      <alignment horizontal="right" vertical="center" indent="1"/>
    </xf>
    <xf numFmtId="0" fontId="5" fillId="0" borderId="14" xfId="0" applyFont="1" applyFill="1" applyBorder="1" applyAlignment="1">
      <alignment horizontal="center" vertical="center"/>
    </xf>
    <xf numFmtId="20" fontId="9" fillId="0" borderId="49" xfId="0" applyNumberFormat="1" applyFont="1" applyFill="1" applyBorder="1" applyAlignment="1">
      <alignment horizontal="right" vertical="center" indent="1"/>
    </xf>
    <xf numFmtId="0" fontId="8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0" fontId="9" fillId="0" borderId="48" xfId="0" applyNumberFormat="1" applyFont="1" applyFill="1" applyBorder="1" applyAlignment="1">
      <alignment horizontal="right" vertical="center" indent="1"/>
    </xf>
    <xf numFmtId="0" fontId="5" fillId="0" borderId="11" xfId="0" applyFont="1" applyFill="1" applyBorder="1" applyAlignment="1">
      <alignment horizontal="center" vertical="center"/>
    </xf>
    <xf numFmtId="20" fontId="9" fillId="0" borderId="52" xfId="0" applyNumberFormat="1" applyFont="1" applyFill="1" applyBorder="1" applyAlignment="1">
      <alignment horizontal="right" vertical="center" indent="1"/>
    </xf>
    <xf numFmtId="20" fontId="7" fillId="0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80" fontId="0" fillId="0" borderId="0" xfId="0" applyNumberFormat="1" applyAlignment="1">
      <alignment/>
    </xf>
    <xf numFmtId="180" fontId="17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20" fontId="8" fillId="0" borderId="11" xfId="0" applyNumberFormat="1" applyFont="1" applyBorder="1" applyAlignment="1">
      <alignment horizontal="right" vertical="center" indent="1"/>
    </xf>
    <xf numFmtId="20" fontId="6" fillId="0" borderId="11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1" xfId="0" applyFont="1" applyBorder="1" applyAlignment="1">
      <alignment/>
    </xf>
    <xf numFmtId="0" fontId="5" fillId="0" borderId="1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20" fontId="17" fillId="0" borderId="0" xfId="0" applyNumberFormat="1" applyFont="1" applyFill="1" applyBorder="1" applyAlignment="1">
      <alignment horizontal="right" vertical="center"/>
    </xf>
    <xf numFmtId="20" fontId="8" fillId="0" borderId="10" xfId="0" applyNumberFormat="1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 quotePrefix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20" fontId="19" fillId="0" borderId="26" xfId="0" applyNumberFormat="1" applyFont="1" applyFill="1" applyBorder="1" applyAlignment="1">
      <alignment horizontal="right" vertical="center" indent="1"/>
    </xf>
    <xf numFmtId="20" fontId="19" fillId="0" borderId="26" xfId="0" applyNumberFormat="1" applyFont="1" applyBorder="1" applyAlignment="1">
      <alignment horizontal="right" vertical="center" inden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20" fontId="19" fillId="0" borderId="28" xfId="0" applyNumberFormat="1" applyFont="1" applyBorder="1" applyAlignment="1">
      <alignment horizontal="right" vertical="center" indent="1"/>
    </xf>
    <xf numFmtId="0" fontId="0" fillId="0" borderId="0" xfId="0" applyFont="1" applyFill="1" applyAlignment="1">
      <alignment/>
    </xf>
    <xf numFmtId="0" fontId="17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20" fontId="9" fillId="0" borderId="55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center" vertical="center" shrinkToFit="1"/>
    </xf>
    <xf numFmtId="0" fontId="17" fillId="0" borderId="5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20" fontId="9" fillId="0" borderId="55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0" fontId="9" fillId="0" borderId="10" xfId="0" applyNumberFormat="1" applyFont="1" applyBorder="1" applyAlignment="1">
      <alignment horizontal="right" vertical="center" inden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20" fontId="9" fillId="0" borderId="59" xfId="0" applyNumberFormat="1" applyFont="1" applyBorder="1" applyAlignment="1">
      <alignment horizontal="right" vertical="center" indent="1"/>
    </xf>
    <xf numFmtId="20" fontId="17" fillId="0" borderId="5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1" fillId="0" borderId="60" xfId="0" applyFont="1" applyBorder="1" applyAlignment="1" quotePrefix="1">
      <alignment horizontal="center" vertical="center"/>
    </xf>
    <xf numFmtId="0" fontId="11" fillId="0" borderId="61" xfId="0" applyFont="1" applyBorder="1" applyAlignment="1" quotePrefix="1">
      <alignment horizontal="center" vertical="center"/>
    </xf>
    <xf numFmtId="0" fontId="11" fillId="0" borderId="62" xfId="0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4"/>
  <sheetViews>
    <sheetView zoomScaleSheetLayoutView="100" zoomScalePageLayoutView="0" workbookViewId="0" topLeftCell="K17">
      <selection activeCell="AG31" sqref="AG31"/>
    </sheetView>
  </sheetViews>
  <sheetFormatPr defaultColWidth="8.796875" defaultRowHeight="14.25"/>
  <cols>
    <col min="1" max="1" width="3.8984375" style="10" bestFit="1" customWidth="1"/>
    <col min="2" max="2" width="3.5" style="0" hidden="1" customWidth="1"/>
    <col min="3" max="3" width="4.59765625" style="0" customWidth="1"/>
    <col min="4" max="4" width="3.5" style="0" hidden="1" customWidth="1"/>
    <col min="5" max="5" width="13.8984375" style="0" bestFit="1" customWidth="1"/>
    <col min="6" max="6" width="3.5" style="0" hidden="1" customWidth="1"/>
    <col min="7" max="7" width="4.59765625" style="0" customWidth="1"/>
    <col min="8" max="8" width="9.5" style="0" bestFit="1" customWidth="1"/>
    <col min="9" max="9" width="5.5" style="0" hidden="1" customWidth="1"/>
    <col min="10" max="10" width="4.19921875" style="0" hidden="1" customWidth="1"/>
    <col min="11" max="11" width="4.59765625" style="0" bestFit="1" customWidth="1"/>
    <col min="12" max="12" width="3.5" style="0" hidden="1" customWidth="1"/>
    <col min="13" max="13" width="3.5" style="0" bestFit="1" customWidth="1"/>
    <col min="14" max="14" width="8.5" style="0" bestFit="1" customWidth="1"/>
    <col min="15" max="15" width="8.5" style="0" hidden="1" customWidth="1"/>
    <col min="16" max="16" width="12.3984375" style="0" bestFit="1" customWidth="1"/>
    <col min="17" max="17" width="8" style="0" bestFit="1" customWidth="1"/>
    <col min="18" max="18" width="3.5" style="0" bestFit="1" customWidth="1"/>
    <col min="19" max="19" width="8" style="0" bestFit="1" customWidth="1"/>
    <col min="20" max="20" width="1.59765625" style="0" customWidth="1"/>
    <col min="21" max="21" width="0.59375" style="0" customWidth="1"/>
    <col min="22" max="22" width="1" style="0" customWidth="1"/>
    <col min="23" max="23" width="4.8984375" style="10" bestFit="1" customWidth="1"/>
    <col min="24" max="24" width="3.5" style="0" hidden="1" customWidth="1"/>
    <col min="25" max="25" width="13.8984375" style="0" bestFit="1" customWidth="1"/>
    <col min="26" max="26" width="3.5" style="0" hidden="1" customWidth="1"/>
    <col min="27" max="27" width="13.8984375" style="0" bestFit="1" customWidth="1"/>
    <col min="28" max="28" width="3.5" style="0" hidden="1" customWidth="1"/>
    <col min="29" max="29" width="4.59765625" style="0" customWidth="1"/>
    <col min="30" max="30" width="9.5" style="0" bestFit="1" customWidth="1"/>
    <col min="31" max="31" width="5.5" style="0" hidden="1" customWidth="1"/>
    <col min="32" max="32" width="3.69921875" style="0" customWidth="1"/>
    <col min="33" max="33" width="4.5" style="0" bestFit="1" customWidth="1"/>
    <col min="34" max="34" width="3.5" style="0" hidden="1" customWidth="1"/>
    <col min="35" max="35" width="3.5" style="0" bestFit="1" customWidth="1"/>
    <col min="36" max="36" width="8.5" style="0" bestFit="1" customWidth="1"/>
    <col min="37" max="37" width="12.69921875" style="0" hidden="1" customWidth="1"/>
    <col min="38" max="38" width="12.19921875" style="100" bestFit="1" customWidth="1"/>
    <col min="39" max="39" width="8.5" style="0" bestFit="1" customWidth="1"/>
    <col min="40" max="40" width="3.5" style="10" bestFit="1" customWidth="1"/>
    <col min="41" max="41" width="7" style="0" bestFit="1" customWidth="1"/>
    <col min="42" max="42" width="1.59765625" style="0" customWidth="1"/>
    <col min="43" max="43" width="3.5" style="0" customWidth="1"/>
    <col min="44" max="44" width="3" style="0" bestFit="1" customWidth="1"/>
    <col min="45" max="45" width="3.5" style="0" bestFit="1" customWidth="1"/>
    <col min="46" max="46" width="5.5" style="0" bestFit="1" customWidth="1"/>
    <col min="47" max="47" width="3.5" style="0" bestFit="1" customWidth="1"/>
    <col min="48" max="48" width="5.5" style="0" bestFit="1" customWidth="1"/>
  </cols>
  <sheetData>
    <row r="1" spans="1:42" ht="27" customHeight="1">
      <c r="A1" s="341" t="s">
        <v>95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90"/>
      <c r="V1" s="90"/>
      <c r="W1" s="341" t="s">
        <v>0</v>
      </c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</row>
    <row r="2" spans="1:42" s="24" customFormat="1" ht="24.75" customHeight="1" thickBot="1">
      <c r="A2" s="93"/>
      <c r="B2" s="93"/>
      <c r="C2" s="93"/>
      <c r="D2" s="93"/>
      <c r="E2" s="93"/>
      <c r="F2" s="93"/>
      <c r="G2" s="342" t="s">
        <v>102</v>
      </c>
      <c r="H2" s="342"/>
      <c r="I2" s="342"/>
      <c r="J2" s="342"/>
      <c r="K2" s="342"/>
      <c r="L2" s="342"/>
      <c r="M2" s="342"/>
      <c r="N2" s="342"/>
      <c r="O2" s="342"/>
      <c r="P2" s="342"/>
      <c r="Q2" s="93"/>
      <c r="R2" s="93"/>
      <c r="S2" s="93"/>
      <c r="T2" s="93"/>
      <c r="U2" s="91"/>
      <c r="V2" s="91"/>
      <c r="W2" s="93"/>
      <c r="X2" s="93"/>
      <c r="Y2" s="93"/>
      <c r="Z2" s="93"/>
      <c r="AA2" s="93"/>
      <c r="AB2" s="342" t="s">
        <v>103</v>
      </c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93"/>
      <c r="AN2" s="93"/>
      <c r="AO2" s="93"/>
      <c r="AP2" s="93"/>
    </row>
    <row r="3" spans="5:40" ht="21" customHeight="1" thickBot="1">
      <c r="E3" s="343" t="s">
        <v>78</v>
      </c>
      <c r="F3" s="344"/>
      <c r="G3" s="344"/>
      <c r="H3" s="345"/>
      <c r="I3" s="48"/>
      <c r="J3" s="48"/>
      <c r="K3" s="48"/>
      <c r="L3" s="48"/>
      <c r="M3" s="48"/>
      <c r="N3" s="48"/>
      <c r="O3" s="24"/>
      <c r="P3" s="24"/>
      <c r="Q3" s="24"/>
      <c r="R3" s="24"/>
      <c r="S3" s="24"/>
      <c r="T3" s="24"/>
      <c r="U3" s="27"/>
      <c r="V3" s="27"/>
      <c r="AA3" s="343" t="s">
        <v>78</v>
      </c>
      <c r="AB3" s="344"/>
      <c r="AC3" s="344"/>
      <c r="AD3" s="345"/>
      <c r="AE3" s="48"/>
      <c r="AF3" s="48"/>
      <c r="AG3" s="48"/>
      <c r="AH3" s="48"/>
      <c r="AI3" s="48"/>
      <c r="AJ3" s="48"/>
      <c r="AM3" s="277"/>
      <c r="AN3" s="94"/>
    </row>
    <row r="4" spans="5:43" ht="9.75" customHeight="1" thickBot="1">
      <c r="E4" s="4"/>
      <c r="J4" s="70"/>
      <c r="K4" s="70"/>
      <c r="L4" s="70"/>
      <c r="M4" s="70"/>
      <c r="N4" s="70"/>
      <c r="O4" s="70"/>
      <c r="P4" s="70"/>
      <c r="U4" s="23"/>
      <c r="V4" s="23"/>
      <c r="AA4" s="4"/>
      <c r="AN4" s="94"/>
      <c r="AQ4" s="34"/>
    </row>
    <row r="5" spans="1:43" ht="15" customHeight="1">
      <c r="A5" s="170"/>
      <c r="B5" s="72"/>
      <c r="C5" s="72"/>
      <c r="D5" s="72"/>
      <c r="E5" s="73" t="s">
        <v>1</v>
      </c>
      <c r="F5" s="74"/>
      <c r="G5" s="74"/>
      <c r="H5" s="74"/>
      <c r="I5" s="74" t="s">
        <v>2</v>
      </c>
      <c r="J5" s="75"/>
      <c r="K5" s="75"/>
      <c r="L5" s="75"/>
      <c r="M5" s="243"/>
      <c r="N5" s="243"/>
      <c r="O5" s="74"/>
      <c r="P5" s="244" t="s">
        <v>3</v>
      </c>
      <c r="Q5" s="346" t="s">
        <v>56</v>
      </c>
      <c r="R5" s="346"/>
      <c r="S5" s="346"/>
      <c r="T5" s="171"/>
      <c r="U5" s="31"/>
      <c r="V5" s="31"/>
      <c r="W5" s="176"/>
      <c r="X5" s="177"/>
      <c r="Y5" s="177"/>
      <c r="Z5" s="177"/>
      <c r="AA5" s="178" t="s">
        <v>1</v>
      </c>
      <c r="AB5" s="28"/>
      <c r="AC5" s="28"/>
      <c r="AD5" s="28"/>
      <c r="AE5" s="28" t="s">
        <v>2</v>
      </c>
      <c r="AF5" s="75"/>
      <c r="AG5" s="29"/>
      <c r="AH5" s="29"/>
      <c r="AI5" s="30"/>
      <c r="AJ5" s="30"/>
      <c r="AK5" s="28"/>
      <c r="AL5" s="212" t="s">
        <v>3</v>
      </c>
      <c r="AM5" s="346" t="s">
        <v>56</v>
      </c>
      <c r="AN5" s="346"/>
      <c r="AO5" s="346"/>
      <c r="AP5" s="171"/>
      <c r="AQ5" s="35"/>
    </row>
    <row r="6" spans="1:43" ht="18" customHeight="1">
      <c r="A6" s="121">
        <v>1</v>
      </c>
      <c r="B6" s="122">
        <v>11</v>
      </c>
      <c r="C6" s="123" t="str">
        <f aca="true" t="shared" si="0" ref="C6:C15">VLOOKUP(B6,B$68:C$117,2,TRUE)</f>
        <v>女</v>
      </c>
      <c r="D6" s="122">
        <v>6</v>
      </c>
      <c r="E6" s="124" t="s">
        <v>119</v>
      </c>
      <c r="F6" s="65">
        <v>4</v>
      </c>
      <c r="G6" s="198" t="str">
        <f aca="true" t="shared" si="1" ref="G6:G15">VLOOKUP(F6,F$68:G$117,2,TRUE)</f>
        <v> Ｗ</v>
      </c>
      <c r="H6" s="124"/>
      <c r="I6" s="215">
        <v>17</v>
      </c>
      <c r="J6" s="287"/>
      <c r="K6" s="182">
        <v>1</v>
      </c>
      <c r="L6" s="65">
        <v>1</v>
      </c>
      <c r="M6" s="245" t="str">
        <f aca="true" t="shared" si="2" ref="M6:M15">VLOOKUP(L6,L$68:M$117,2,TRUE)</f>
        <v>組</v>
      </c>
      <c r="N6" s="245"/>
      <c r="O6" s="246">
        <f aca="true" t="shared" si="3" ref="O6:O15">+I6/8</f>
        <v>2.125</v>
      </c>
      <c r="P6" s="247">
        <v>0.3958333333333333</v>
      </c>
      <c r="Q6" s="188">
        <f>P6-$AL$76</f>
        <v>0.3680555555555555</v>
      </c>
      <c r="R6" s="113" t="s">
        <v>4</v>
      </c>
      <c r="S6" s="188">
        <f>P6-$AL$73</f>
        <v>0.3819444444444444</v>
      </c>
      <c r="T6" s="140"/>
      <c r="U6" s="31"/>
      <c r="V6" s="31"/>
      <c r="W6" s="121">
        <f>+W5+1</f>
        <v>1</v>
      </c>
      <c r="X6" s="122">
        <v>12</v>
      </c>
      <c r="Y6" s="123" t="str">
        <f aca="true" t="shared" si="4" ref="Y6:Y16">VLOOKUP(X6,X$71:Y$120,2,TRUE)</f>
        <v>男</v>
      </c>
      <c r="Z6" s="122">
        <v>6</v>
      </c>
      <c r="AA6" s="124" t="str">
        <f aca="true" t="shared" si="5" ref="AA6:AA16">VLOOKUP(Z6,Z$71:AA$120,2,TRUE)</f>
        <v>３０００ｍ</v>
      </c>
      <c r="AB6" s="65">
        <v>2</v>
      </c>
      <c r="AC6" s="122" t="str">
        <f>VLOOKUP(AB6,AB$71:AC$120,2,TRUE)</f>
        <v> SC</v>
      </c>
      <c r="AD6" s="124"/>
      <c r="AE6" s="215">
        <v>109</v>
      </c>
      <c r="AF6" s="240"/>
      <c r="AG6" s="182">
        <v>4</v>
      </c>
      <c r="AH6" s="125">
        <v>1</v>
      </c>
      <c r="AI6" s="203" t="str">
        <f aca="true" t="shared" si="6" ref="AI6:AI16">VLOOKUP(AH6,AH$71:AI$120,2,TRUE)</f>
        <v>組</v>
      </c>
      <c r="AJ6" s="203"/>
      <c r="AK6" s="223"/>
      <c r="AL6" s="137">
        <v>0.3958333333333333</v>
      </c>
      <c r="AM6" s="188">
        <f>$AL6-$AL$76</f>
        <v>0.3680555555555555</v>
      </c>
      <c r="AN6" s="113" t="s">
        <v>4</v>
      </c>
      <c r="AO6" s="188">
        <f>$AL6-$AL$73</f>
        <v>0.3819444444444444</v>
      </c>
      <c r="AP6" s="140"/>
      <c r="AQ6" s="35"/>
    </row>
    <row r="7" spans="1:43" ht="18" customHeight="1">
      <c r="A7" s="121">
        <v>2</v>
      </c>
      <c r="B7" s="122">
        <v>12</v>
      </c>
      <c r="C7" s="123" t="str">
        <f t="shared" si="0"/>
        <v>男</v>
      </c>
      <c r="D7" s="122">
        <v>7</v>
      </c>
      <c r="E7" s="124" t="str">
        <f aca="true" t="shared" si="7" ref="E7:E15">VLOOKUP(D7,D$68:E$117,2,TRUE)</f>
        <v>５０００ｍ</v>
      </c>
      <c r="F7" s="65">
        <v>4</v>
      </c>
      <c r="G7" s="198" t="str">
        <f t="shared" si="1"/>
        <v> Ｗ</v>
      </c>
      <c r="H7" s="124"/>
      <c r="I7" s="215">
        <v>24</v>
      </c>
      <c r="J7" s="288"/>
      <c r="K7" s="182">
        <v>2</v>
      </c>
      <c r="L7" s="65">
        <v>1</v>
      </c>
      <c r="M7" s="245" t="str">
        <f t="shared" si="2"/>
        <v>組</v>
      </c>
      <c r="N7" s="245"/>
      <c r="O7" s="246">
        <f t="shared" si="3"/>
        <v>3</v>
      </c>
      <c r="P7" s="247">
        <v>0.4236111111111111</v>
      </c>
      <c r="Q7" s="188">
        <f>P7-$AL$76</f>
        <v>0.3958333333333333</v>
      </c>
      <c r="R7" s="113" t="s">
        <v>4</v>
      </c>
      <c r="S7" s="188">
        <f>P7-$AL$73</f>
        <v>0.4097222222222222</v>
      </c>
      <c r="T7" s="140"/>
      <c r="U7" s="31"/>
      <c r="V7" s="31"/>
      <c r="W7" s="121">
        <v>2</v>
      </c>
      <c r="X7" s="122">
        <v>11</v>
      </c>
      <c r="Y7" s="123" t="str">
        <f t="shared" si="4"/>
        <v>女</v>
      </c>
      <c r="Z7" s="122">
        <v>5</v>
      </c>
      <c r="AA7" s="124" t="str">
        <f t="shared" si="5"/>
        <v>１５００ｍ</v>
      </c>
      <c r="AB7" s="65"/>
      <c r="AC7" s="122" t="str">
        <f>VLOOKUP(AB7,AB$71:AC$120,2,TRUE)</f>
        <v>　</v>
      </c>
      <c r="AD7" s="124"/>
      <c r="AE7" s="215">
        <v>286</v>
      </c>
      <c r="AF7" s="241"/>
      <c r="AG7" s="182">
        <v>12</v>
      </c>
      <c r="AH7" s="125">
        <v>1</v>
      </c>
      <c r="AI7" s="203" t="str">
        <f t="shared" si="6"/>
        <v>組</v>
      </c>
      <c r="AJ7" s="203"/>
      <c r="AK7" s="223"/>
      <c r="AL7" s="137">
        <v>0.43402777777777773</v>
      </c>
      <c r="AM7" s="188">
        <f>$AL7-$AL$76</f>
        <v>0.40624999999999994</v>
      </c>
      <c r="AN7" s="113" t="s">
        <v>4</v>
      </c>
      <c r="AO7" s="188">
        <f>$AL7-$AL$73</f>
        <v>0.42013888888888884</v>
      </c>
      <c r="AP7" s="140"/>
      <c r="AQ7" s="35"/>
    </row>
    <row r="8" spans="1:43" ht="18" customHeight="1">
      <c r="A8" s="121">
        <v>3</v>
      </c>
      <c r="B8" s="122">
        <v>11</v>
      </c>
      <c r="C8" s="123" t="str">
        <f t="shared" si="0"/>
        <v>女</v>
      </c>
      <c r="D8" s="122">
        <v>2</v>
      </c>
      <c r="E8" s="124" t="str">
        <f t="shared" si="7"/>
        <v>２００ｍ</v>
      </c>
      <c r="F8" s="65"/>
      <c r="G8" s="198" t="str">
        <f t="shared" si="1"/>
        <v>　</v>
      </c>
      <c r="H8" s="128" t="s">
        <v>54</v>
      </c>
      <c r="I8" s="215">
        <v>254</v>
      </c>
      <c r="J8" s="288"/>
      <c r="K8" s="182">
        <v>29</v>
      </c>
      <c r="L8" s="65">
        <v>1</v>
      </c>
      <c r="M8" s="245" t="str">
        <f t="shared" si="2"/>
        <v>組</v>
      </c>
      <c r="N8" s="245"/>
      <c r="O8" s="246">
        <f t="shared" si="3"/>
        <v>31.75</v>
      </c>
      <c r="P8" s="247">
        <v>0.46875</v>
      </c>
      <c r="Q8" s="188">
        <f>P8-$AL$76</f>
        <v>0.4409722222222222</v>
      </c>
      <c r="R8" s="113" t="s">
        <v>4</v>
      </c>
      <c r="S8" s="188">
        <f>P8-$AL$73</f>
        <v>0.4548611111111111</v>
      </c>
      <c r="T8" s="140"/>
      <c r="U8" s="31"/>
      <c r="V8" s="31"/>
      <c r="W8" s="121">
        <v>3</v>
      </c>
      <c r="X8" s="122">
        <v>11</v>
      </c>
      <c r="Y8" s="123" t="str">
        <f t="shared" si="4"/>
        <v>女</v>
      </c>
      <c r="Z8" s="122">
        <v>3</v>
      </c>
      <c r="AA8" s="124" t="str">
        <f t="shared" si="5"/>
        <v>４００ｍ</v>
      </c>
      <c r="AB8" s="65"/>
      <c r="AC8" s="172"/>
      <c r="AD8" s="124"/>
      <c r="AE8" s="215">
        <v>109</v>
      </c>
      <c r="AF8" s="241"/>
      <c r="AG8" s="182">
        <v>14</v>
      </c>
      <c r="AH8" s="125">
        <v>1</v>
      </c>
      <c r="AI8" s="203" t="str">
        <f t="shared" si="6"/>
        <v>組</v>
      </c>
      <c r="AJ8" s="203"/>
      <c r="AK8" s="223">
        <f>+AE8/8</f>
        <v>13.625</v>
      </c>
      <c r="AL8" s="137">
        <v>0.4930555555555556</v>
      </c>
      <c r="AM8" s="188">
        <f>$AL8-$AL$76</f>
        <v>0.4652777777777778</v>
      </c>
      <c r="AN8" s="113" t="s">
        <v>4</v>
      </c>
      <c r="AO8" s="188">
        <f>$AL8-$AL$73</f>
        <v>0.4791666666666667</v>
      </c>
      <c r="AP8" s="140"/>
      <c r="AQ8" s="35"/>
    </row>
    <row r="9" spans="1:43" ht="18" customHeight="1">
      <c r="A9" s="121"/>
      <c r="B9" s="122"/>
      <c r="C9" s="123" t="str">
        <f t="shared" si="0"/>
        <v>　</v>
      </c>
      <c r="D9" s="122"/>
      <c r="E9" s="124" t="str">
        <f t="shared" si="7"/>
        <v>　</v>
      </c>
      <c r="F9" s="65"/>
      <c r="G9" s="198" t="str">
        <f t="shared" si="1"/>
        <v>　</v>
      </c>
      <c r="H9" s="128" t="s">
        <v>104</v>
      </c>
      <c r="I9" s="215"/>
      <c r="J9" s="288"/>
      <c r="K9" s="182"/>
      <c r="L9" s="65"/>
      <c r="M9" s="245" t="str">
        <f t="shared" si="2"/>
        <v> </v>
      </c>
      <c r="N9" s="245"/>
      <c r="O9" s="246">
        <f t="shared" si="3"/>
        <v>0</v>
      </c>
      <c r="P9" s="303">
        <v>0.4861111111111111</v>
      </c>
      <c r="Q9" s="188">
        <v>0.4583333333333333</v>
      </c>
      <c r="R9" s="113" t="s">
        <v>4</v>
      </c>
      <c r="S9" s="188">
        <v>0.47222222222222227</v>
      </c>
      <c r="T9" s="140"/>
      <c r="U9" s="31"/>
      <c r="V9" s="31"/>
      <c r="W9" s="121">
        <v>4</v>
      </c>
      <c r="X9" s="122">
        <v>12</v>
      </c>
      <c r="Y9" s="123" t="str">
        <f t="shared" si="4"/>
        <v>男</v>
      </c>
      <c r="Z9" s="122">
        <v>3</v>
      </c>
      <c r="AA9" s="124" t="str">
        <f t="shared" si="5"/>
        <v>４００ｍ</v>
      </c>
      <c r="AB9" s="65"/>
      <c r="AC9" s="172"/>
      <c r="AD9" s="128" t="s">
        <v>54</v>
      </c>
      <c r="AE9" s="215">
        <v>260</v>
      </c>
      <c r="AF9" s="241"/>
      <c r="AG9" s="182">
        <v>33</v>
      </c>
      <c r="AH9" s="125">
        <v>1</v>
      </c>
      <c r="AI9" s="203" t="str">
        <f t="shared" si="6"/>
        <v>組</v>
      </c>
      <c r="AJ9" s="203"/>
      <c r="AK9" s="223"/>
      <c r="AL9" s="137">
        <v>0.5243055555555556</v>
      </c>
      <c r="AM9" s="188">
        <f>$AL9-$AL$76</f>
        <v>0.4965277777777778</v>
      </c>
      <c r="AN9" s="113" t="s">
        <v>4</v>
      </c>
      <c r="AO9" s="188">
        <f>$AL9-$AL$73</f>
        <v>0.5104166666666667</v>
      </c>
      <c r="AP9" s="140"/>
      <c r="AQ9" s="35"/>
    </row>
    <row r="10" spans="1:43" ht="18" customHeight="1">
      <c r="A10" s="121">
        <v>4</v>
      </c>
      <c r="B10" s="122">
        <v>12</v>
      </c>
      <c r="C10" s="123" t="str">
        <f t="shared" si="0"/>
        <v>男</v>
      </c>
      <c r="D10" s="122">
        <v>2</v>
      </c>
      <c r="E10" s="124" t="str">
        <f t="shared" si="7"/>
        <v>２００ｍ</v>
      </c>
      <c r="F10" s="65"/>
      <c r="G10" s="198" t="str">
        <f t="shared" si="1"/>
        <v>　</v>
      </c>
      <c r="H10" s="128" t="s">
        <v>83</v>
      </c>
      <c r="I10" s="215">
        <v>447</v>
      </c>
      <c r="J10" s="288"/>
      <c r="K10" s="182">
        <v>48</v>
      </c>
      <c r="L10" s="65">
        <v>1</v>
      </c>
      <c r="M10" s="245" t="str">
        <f t="shared" si="2"/>
        <v>組</v>
      </c>
      <c r="N10" s="245"/>
      <c r="O10" s="248">
        <f t="shared" si="3"/>
        <v>55.875</v>
      </c>
      <c r="P10" s="247">
        <v>0.5208333333333334</v>
      </c>
      <c r="Q10" s="188">
        <f>P10-$AL$76</f>
        <v>0.4930555555555556</v>
      </c>
      <c r="R10" s="113" t="s">
        <v>4</v>
      </c>
      <c r="S10" s="188">
        <f>P10-$AL$73</f>
        <v>0.5069444444444445</v>
      </c>
      <c r="T10" s="140"/>
      <c r="U10" s="31"/>
      <c r="V10" s="31"/>
      <c r="W10" s="121"/>
      <c r="X10" s="122"/>
      <c r="Y10" s="123" t="str">
        <f t="shared" si="4"/>
        <v>　</v>
      </c>
      <c r="Z10" s="122"/>
      <c r="AA10" s="124" t="str">
        <f t="shared" si="5"/>
        <v>　</v>
      </c>
      <c r="AB10" s="65"/>
      <c r="AC10" s="172"/>
      <c r="AD10" s="128" t="s">
        <v>107</v>
      </c>
      <c r="AE10" s="215"/>
      <c r="AF10" s="241"/>
      <c r="AG10" s="182"/>
      <c r="AH10" s="125"/>
      <c r="AI10" s="203" t="str">
        <f t="shared" si="6"/>
        <v> </v>
      </c>
      <c r="AJ10" s="203"/>
      <c r="AK10" s="223"/>
      <c r="AL10" s="304">
        <v>0.59375</v>
      </c>
      <c r="AM10" s="188">
        <v>0.5381944444444444</v>
      </c>
      <c r="AN10" s="113" t="s">
        <v>4</v>
      </c>
      <c r="AO10" s="188">
        <v>0.5520833333333334</v>
      </c>
      <c r="AP10" s="140"/>
      <c r="AQ10" s="35"/>
    </row>
    <row r="11" spans="1:43" ht="18" customHeight="1">
      <c r="A11" s="121"/>
      <c r="B11" s="122"/>
      <c r="C11" s="123" t="str">
        <f t="shared" si="0"/>
        <v>　</v>
      </c>
      <c r="D11" s="122"/>
      <c r="E11" s="124" t="str">
        <f t="shared" si="7"/>
        <v>　</v>
      </c>
      <c r="F11" s="65"/>
      <c r="G11" s="198" t="str">
        <f t="shared" si="1"/>
        <v>　</v>
      </c>
      <c r="H11" s="128" t="s">
        <v>105</v>
      </c>
      <c r="I11" s="215">
        <v>17</v>
      </c>
      <c r="J11" s="288"/>
      <c r="K11" s="182"/>
      <c r="L11" s="65"/>
      <c r="M11" s="245" t="str">
        <f t="shared" si="2"/>
        <v> </v>
      </c>
      <c r="N11" s="245"/>
      <c r="O11" s="248">
        <f t="shared" si="3"/>
        <v>2.125</v>
      </c>
      <c r="P11" s="303">
        <v>0.5729166666666666</v>
      </c>
      <c r="Q11" s="188">
        <v>0.5104166666666666</v>
      </c>
      <c r="R11" s="113" t="s">
        <v>4</v>
      </c>
      <c r="S11" s="188">
        <v>0.5243055555555556</v>
      </c>
      <c r="T11" s="140"/>
      <c r="U11" s="31"/>
      <c r="V11" s="31"/>
      <c r="W11" s="121">
        <v>5</v>
      </c>
      <c r="X11" s="122">
        <v>11</v>
      </c>
      <c r="Y11" s="123" t="str">
        <f t="shared" si="4"/>
        <v>女</v>
      </c>
      <c r="Z11" s="122">
        <v>11</v>
      </c>
      <c r="AA11" s="124" t="str">
        <f t="shared" si="5"/>
        <v>少Ｂ１００ｍ</v>
      </c>
      <c r="AB11" s="65">
        <v>1</v>
      </c>
      <c r="AC11" s="172" t="s">
        <v>69</v>
      </c>
      <c r="AD11" s="124"/>
      <c r="AE11" s="215">
        <v>9</v>
      </c>
      <c r="AF11" s="241"/>
      <c r="AG11" s="182">
        <v>2</v>
      </c>
      <c r="AH11" s="125">
        <v>1</v>
      </c>
      <c r="AI11" s="203" t="str">
        <f t="shared" si="6"/>
        <v>組</v>
      </c>
      <c r="AJ11" s="203"/>
      <c r="AK11" s="223">
        <f aca="true" t="shared" si="8" ref="AK11:AK16">+AE11/8</f>
        <v>1.125</v>
      </c>
      <c r="AL11" s="137">
        <v>0.5972222222222222</v>
      </c>
      <c r="AM11" s="188">
        <f aca="true" t="shared" si="9" ref="AM11:AM16">$AL11-$AL$76</f>
        <v>0.5694444444444444</v>
      </c>
      <c r="AN11" s="113" t="s">
        <v>4</v>
      </c>
      <c r="AO11" s="188">
        <f aca="true" t="shared" si="10" ref="AO11:AO16">$AL11-$AL$73</f>
        <v>0.5833333333333334</v>
      </c>
      <c r="AP11" s="140"/>
      <c r="AQ11" s="35"/>
    </row>
    <row r="12" spans="1:43" ht="18" customHeight="1">
      <c r="A12" s="121">
        <v>5</v>
      </c>
      <c r="B12" s="122">
        <v>11</v>
      </c>
      <c r="C12" s="123" t="str">
        <f t="shared" si="0"/>
        <v>女</v>
      </c>
      <c r="D12" s="122">
        <v>3</v>
      </c>
      <c r="E12" s="124" t="str">
        <f t="shared" si="7"/>
        <v>４００ｍ</v>
      </c>
      <c r="F12" s="65">
        <v>1</v>
      </c>
      <c r="G12" s="198" t="str">
        <f t="shared" si="1"/>
        <v> Ｈ</v>
      </c>
      <c r="H12" s="124"/>
      <c r="I12" s="215">
        <v>60</v>
      </c>
      <c r="J12" s="288"/>
      <c r="K12" s="182">
        <v>6</v>
      </c>
      <c r="L12" s="65">
        <v>1</v>
      </c>
      <c r="M12" s="245" t="str">
        <f t="shared" si="2"/>
        <v>組</v>
      </c>
      <c r="N12" s="245"/>
      <c r="O12" s="246">
        <f t="shared" si="3"/>
        <v>7.5</v>
      </c>
      <c r="P12" s="247">
        <v>0.6145833333333334</v>
      </c>
      <c r="Q12" s="188">
        <f>P12-$AL$76</f>
        <v>0.5868055555555556</v>
      </c>
      <c r="R12" s="113" t="s">
        <v>4</v>
      </c>
      <c r="S12" s="188">
        <f>P12-$AL$73</f>
        <v>0.6006944444444445</v>
      </c>
      <c r="T12" s="140"/>
      <c r="U12" s="31"/>
      <c r="V12" s="31"/>
      <c r="W12" s="129">
        <v>6</v>
      </c>
      <c r="X12" s="127">
        <v>11</v>
      </c>
      <c r="Y12" s="126" t="str">
        <f t="shared" si="4"/>
        <v>女</v>
      </c>
      <c r="Z12" s="127">
        <v>1</v>
      </c>
      <c r="AA12" s="128" t="str">
        <f t="shared" si="5"/>
        <v>１００ｍ</v>
      </c>
      <c r="AB12" s="130">
        <v>1</v>
      </c>
      <c r="AC12" s="127" t="str">
        <f>VLOOKUP(AB12,AB$71:AC$120,2,TRUE)</f>
        <v> Ｈ</v>
      </c>
      <c r="AD12" s="128"/>
      <c r="AE12" s="216">
        <v>70</v>
      </c>
      <c r="AF12" s="241"/>
      <c r="AG12" s="183">
        <v>8</v>
      </c>
      <c r="AH12" s="131">
        <v>1</v>
      </c>
      <c r="AI12" s="204" t="str">
        <f t="shared" si="6"/>
        <v>組</v>
      </c>
      <c r="AJ12" s="204"/>
      <c r="AK12" s="224">
        <f t="shared" si="8"/>
        <v>8.75</v>
      </c>
      <c r="AL12" s="138">
        <v>0.6041666666666666</v>
      </c>
      <c r="AM12" s="188">
        <f t="shared" si="9"/>
        <v>0.5763888888888888</v>
      </c>
      <c r="AN12" s="113" t="s">
        <v>4</v>
      </c>
      <c r="AO12" s="188">
        <f t="shared" si="10"/>
        <v>0.5902777777777778</v>
      </c>
      <c r="AP12" s="140"/>
      <c r="AQ12" s="35"/>
    </row>
    <row r="13" spans="1:43" ht="18" customHeight="1">
      <c r="A13" s="121">
        <v>6</v>
      </c>
      <c r="B13" s="122">
        <v>12</v>
      </c>
      <c r="C13" s="123" t="str">
        <f t="shared" si="0"/>
        <v>男</v>
      </c>
      <c r="D13" s="122">
        <v>3</v>
      </c>
      <c r="E13" s="124" t="str">
        <f t="shared" si="7"/>
        <v>４００ｍ</v>
      </c>
      <c r="F13" s="65">
        <v>1</v>
      </c>
      <c r="G13" s="198" t="str">
        <f t="shared" si="1"/>
        <v> Ｈ</v>
      </c>
      <c r="H13" s="124"/>
      <c r="I13" s="215">
        <v>94</v>
      </c>
      <c r="J13" s="288"/>
      <c r="K13" s="182">
        <v>11</v>
      </c>
      <c r="L13" s="65">
        <v>1</v>
      </c>
      <c r="M13" s="245" t="str">
        <f t="shared" si="2"/>
        <v>組</v>
      </c>
      <c r="N13" s="245"/>
      <c r="O13" s="246">
        <f t="shared" si="3"/>
        <v>11.75</v>
      </c>
      <c r="P13" s="247">
        <v>0.6354166666666666</v>
      </c>
      <c r="Q13" s="188">
        <f>P13-$AL$76</f>
        <v>0.6076388888888888</v>
      </c>
      <c r="R13" s="113" t="s">
        <v>4</v>
      </c>
      <c r="S13" s="188">
        <f>P13-$AL$73</f>
        <v>0.6215277777777778</v>
      </c>
      <c r="T13" s="140"/>
      <c r="U13" s="31"/>
      <c r="V13" s="31"/>
      <c r="W13" s="121">
        <v>7</v>
      </c>
      <c r="X13" s="122">
        <v>12</v>
      </c>
      <c r="Y13" s="123" t="str">
        <f t="shared" si="4"/>
        <v>男</v>
      </c>
      <c r="Z13" s="122">
        <v>12</v>
      </c>
      <c r="AA13" s="124" t="str">
        <f t="shared" si="5"/>
        <v>少Ｂ１１０ｍ</v>
      </c>
      <c r="AB13" s="65">
        <v>1</v>
      </c>
      <c r="AC13" s="298" t="s">
        <v>68</v>
      </c>
      <c r="AD13" s="128"/>
      <c r="AE13" s="215">
        <v>7</v>
      </c>
      <c r="AF13" s="241"/>
      <c r="AG13" s="182">
        <v>2</v>
      </c>
      <c r="AH13" s="125">
        <v>1</v>
      </c>
      <c r="AI13" s="203" t="str">
        <f t="shared" si="6"/>
        <v>組</v>
      </c>
      <c r="AJ13" s="203"/>
      <c r="AK13" s="223">
        <f t="shared" si="8"/>
        <v>0.875</v>
      </c>
      <c r="AL13" s="137">
        <v>0.6215277777777778</v>
      </c>
      <c r="AM13" s="188">
        <f t="shared" si="9"/>
        <v>0.59375</v>
      </c>
      <c r="AN13" s="113" t="s">
        <v>4</v>
      </c>
      <c r="AO13" s="188">
        <f t="shared" si="10"/>
        <v>0.607638888888889</v>
      </c>
      <c r="AP13" s="140"/>
      <c r="AQ13" s="35"/>
    </row>
    <row r="14" spans="1:43" ht="18" customHeight="1">
      <c r="A14" s="129">
        <v>7</v>
      </c>
      <c r="B14" s="127">
        <v>11</v>
      </c>
      <c r="C14" s="126" t="str">
        <f t="shared" si="0"/>
        <v>女</v>
      </c>
      <c r="D14" s="127">
        <v>15</v>
      </c>
      <c r="E14" s="128" t="str">
        <f t="shared" si="7"/>
        <v>４×４００ｍ</v>
      </c>
      <c r="F14" s="130">
        <v>3</v>
      </c>
      <c r="G14" s="202" t="str">
        <f t="shared" si="1"/>
        <v> Ｒ</v>
      </c>
      <c r="H14" s="128"/>
      <c r="I14" s="216">
        <v>48</v>
      </c>
      <c r="J14" s="288"/>
      <c r="K14" s="183">
        <v>6</v>
      </c>
      <c r="L14" s="130">
        <v>1</v>
      </c>
      <c r="M14" s="249" t="str">
        <f t="shared" si="2"/>
        <v>組</v>
      </c>
      <c r="N14" s="249"/>
      <c r="O14" s="250">
        <f t="shared" si="3"/>
        <v>6</v>
      </c>
      <c r="P14" s="251">
        <v>0.6597222222222222</v>
      </c>
      <c r="Q14" s="188">
        <f>P14-$AL$76</f>
        <v>0.6319444444444444</v>
      </c>
      <c r="R14" s="113" t="s">
        <v>4</v>
      </c>
      <c r="S14" s="188">
        <f>P14-$AL$73</f>
        <v>0.6458333333333334</v>
      </c>
      <c r="T14" s="141"/>
      <c r="U14" s="31"/>
      <c r="V14" s="31"/>
      <c r="W14" s="121">
        <v>8</v>
      </c>
      <c r="X14" s="122">
        <v>12</v>
      </c>
      <c r="Y14" s="123" t="str">
        <f t="shared" si="4"/>
        <v>男</v>
      </c>
      <c r="Z14" s="122">
        <v>9</v>
      </c>
      <c r="AA14" s="124" t="str">
        <f t="shared" si="5"/>
        <v>１１０ｍ</v>
      </c>
      <c r="AB14" s="65">
        <v>1</v>
      </c>
      <c r="AC14" s="198" t="str">
        <f>VLOOKUP(AB14,AB$71:AC$120,2,TRUE)</f>
        <v> Ｈ</v>
      </c>
      <c r="AD14" s="124"/>
      <c r="AE14" s="215">
        <v>68</v>
      </c>
      <c r="AF14" s="241"/>
      <c r="AG14" s="182">
        <v>7</v>
      </c>
      <c r="AH14" s="125">
        <v>1</v>
      </c>
      <c r="AI14" s="203" t="str">
        <f t="shared" si="6"/>
        <v>組</v>
      </c>
      <c r="AJ14" s="203"/>
      <c r="AK14" s="223">
        <f t="shared" si="8"/>
        <v>8.5</v>
      </c>
      <c r="AL14" s="137">
        <v>0.6319444444444444</v>
      </c>
      <c r="AM14" s="188">
        <f t="shared" si="9"/>
        <v>0.6041666666666666</v>
      </c>
      <c r="AN14" s="113" t="s">
        <v>4</v>
      </c>
      <c r="AO14" s="188">
        <f t="shared" si="10"/>
        <v>0.6180555555555556</v>
      </c>
      <c r="AP14" s="140"/>
      <c r="AQ14" s="35"/>
    </row>
    <row r="15" spans="1:43" ht="18" customHeight="1" thickBot="1">
      <c r="A15" s="132">
        <v>8</v>
      </c>
      <c r="B15" s="133">
        <v>12</v>
      </c>
      <c r="C15" s="134" t="str">
        <f t="shared" si="0"/>
        <v>男</v>
      </c>
      <c r="D15" s="133">
        <v>15</v>
      </c>
      <c r="E15" s="135" t="str">
        <f t="shared" si="7"/>
        <v>４×４００ｍ</v>
      </c>
      <c r="F15" s="78">
        <v>3</v>
      </c>
      <c r="G15" s="200" t="str">
        <f t="shared" si="1"/>
        <v> Ｒ</v>
      </c>
      <c r="H15" s="135"/>
      <c r="I15" s="219">
        <v>67</v>
      </c>
      <c r="J15" s="289"/>
      <c r="K15" s="187">
        <v>8</v>
      </c>
      <c r="L15" s="78">
        <v>1</v>
      </c>
      <c r="M15" s="252" t="str">
        <f t="shared" si="2"/>
        <v>組</v>
      </c>
      <c r="N15" s="252"/>
      <c r="O15" s="253">
        <f t="shared" si="3"/>
        <v>8.375</v>
      </c>
      <c r="P15" s="254">
        <v>0.6875</v>
      </c>
      <c r="Q15" s="189">
        <f>P15-$AL$76</f>
        <v>0.6597222222222222</v>
      </c>
      <c r="R15" s="114" t="s">
        <v>4</v>
      </c>
      <c r="S15" s="189">
        <f>P15-$AL$73</f>
        <v>0.6736111111111112</v>
      </c>
      <c r="T15" s="290"/>
      <c r="U15" s="31"/>
      <c r="V15" s="31"/>
      <c r="W15" s="121">
        <v>9</v>
      </c>
      <c r="X15" s="122">
        <v>11</v>
      </c>
      <c r="Y15" s="123" t="str">
        <f t="shared" si="4"/>
        <v>女</v>
      </c>
      <c r="Z15" s="122">
        <v>10</v>
      </c>
      <c r="AA15" s="124" t="str">
        <f t="shared" si="5"/>
        <v>４×１００ｍ</v>
      </c>
      <c r="AB15" s="65">
        <v>3</v>
      </c>
      <c r="AC15" s="198" t="str">
        <f>VLOOKUP(AB15,AB$71:AC$120,2,TRUE)</f>
        <v> Ｒ</v>
      </c>
      <c r="AD15" s="124"/>
      <c r="AE15" s="215">
        <v>75</v>
      </c>
      <c r="AF15" s="241"/>
      <c r="AG15" s="182">
        <v>9</v>
      </c>
      <c r="AH15" s="125">
        <v>1</v>
      </c>
      <c r="AI15" s="203" t="str">
        <f t="shared" si="6"/>
        <v>組</v>
      </c>
      <c r="AJ15" s="203"/>
      <c r="AK15" s="223">
        <f t="shared" si="8"/>
        <v>9.375</v>
      </c>
      <c r="AL15" s="137">
        <v>0.6493055555555556</v>
      </c>
      <c r="AM15" s="188">
        <f t="shared" si="9"/>
        <v>0.6215277777777778</v>
      </c>
      <c r="AN15" s="113" t="s">
        <v>4</v>
      </c>
      <c r="AO15" s="188">
        <f t="shared" si="10"/>
        <v>0.6354166666666667</v>
      </c>
      <c r="AP15" s="140"/>
      <c r="AQ15" s="35"/>
    </row>
    <row r="16" spans="1:43" ht="18" customHeight="1" thickBot="1">
      <c r="A16" s="50"/>
      <c r="B16" s="51"/>
      <c r="C16" s="52"/>
      <c r="D16" s="51"/>
      <c r="E16" s="53"/>
      <c r="F16" s="54"/>
      <c r="G16" s="54"/>
      <c r="H16" s="53"/>
      <c r="I16" s="54"/>
      <c r="J16" s="54"/>
      <c r="K16" s="184"/>
      <c r="L16" s="54"/>
      <c r="M16" s="255"/>
      <c r="N16" s="256" t="s">
        <v>71</v>
      </c>
      <c r="O16" s="256" t="s">
        <v>71</v>
      </c>
      <c r="P16" s="257">
        <v>0.7291666666666666</v>
      </c>
      <c r="Q16" s="32"/>
      <c r="R16" s="32"/>
      <c r="S16" s="32"/>
      <c r="T16" s="31"/>
      <c r="U16" s="31"/>
      <c r="V16" s="31"/>
      <c r="W16" s="132">
        <v>10</v>
      </c>
      <c r="X16" s="133">
        <v>12</v>
      </c>
      <c r="Y16" s="134" t="str">
        <f t="shared" si="4"/>
        <v>男</v>
      </c>
      <c r="Z16" s="133">
        <v>10</v>
      </c>
      <c r="AA16" s="135" t="str">
        <f t="shared" si="5"/>
        <v>４×１００ｍ</v>
      </c>
      <c r="AB16" s="78">
        <v>3</v>
      </c>
      <c r="AC16" s="200" t="str">
        <f>VLOOKUP(AB16,AB$71:AC$120,2,TRUE)</f>
        <v> Ｒ</v>
      </c>
      <c r="AD16" s="135"/>
      <c r="AE16" s="219">
        <v>93</v>
      </c>
      <c r="AF16" s="242"/>
      <c r="AG16" s="187">
        <v>11</v>
      </c>
      <c r="AH16" s="136">
        <v>1</v>
      </c>
      <c r="AI16" s="205" t="str">
        <f t="shared" si="6"/>
        <v>組</v>
      </c>
      <c r="AJ16" s="205"/>
      <c r="AK16" s="284">
        <f t="shared" si="8"/>
        <v>11.625</v>
      </c>
      <c r="AL16" s="139">
        <v>0.6805555555555555</v>
      </c>
      <c r="AM16" s="189">
        <f t="shared" si="9"/>
        <v>0.6527777777777777</v>
      </c>
      <c r="AN16" s="114" t="s">
        <v>4</v>
      </c>
      <c r="AO16" s="189">
        <f t="shared" si="10"/>
        <v>0.6666666666666666</v>
      </c>
      <c r="AP16" s="142"/>
      <c r="AQ16" s="35"/>
    </row>
    <row r="17" spans="1:43" ht="18" customHeight="1" thickBot="1">
      <c r="A17" s="347" t="s">
        <v>52</v>
      </c>
      <c r="B17" s="347"/>
      <c r="C17" s="347"/>
      <c r="D17" s="347"/>
      <c r="E17" s="347"/>
      <c r="F17" s="54">
        <v>3</v>
      </c>
      <c r="G17" s="54"/>
      <c r="H17" s="56"/>
      <c r="I17" s="54"/>
      <c r="J17" s="54"/>
      <c r="K17" s="184"/>
      <c r="L17" s="54"/>
      <c r="M17" s="255"/>
      <c r="N17" s="255"/>
      <c r="O17" s="54"/>
      <c r="P17" s="257"/>
      <c r="Q17" s="32"/>
      <c r="R17" s="32"/>
      <c r="S17" s="32"/>
      <c r="T17" s="31"/>
      <c r="U17" s="31"/>
      <c r="V17" s="31"/>
      <c r="W17" s="347" t="s">
        <v>52</v>
      </c>
      <c r="X17" s="347"/>
      <c r="Y17" s="347"/>
      <c r="Z17" s="347"/>
      <c r="AA17" s="347"/>
      <c r="AB17" s="54"/>
      <c r="AC17" s="54"/>
      <c r="AD17" s="56"/>
      <c r="AE17" s="54"/>
      <c r="AF17" s="54"/>
      <c r="AG17" s="184"/>
      <c r="AH17" s="31"/>
      <c r="AI17" s="279"/>
      <c r="AJ17" s="280" t="s">
        <v>71</v>
      </c>
      <c r="AK17" s="281" t="s">
        <v>71</v>
      </c>
      <c r="AL17" s="282">
        <v>0.7291666666666666</v>
      </c>
      <c r="AM17" s="283"/>
      <c r="AN17" s="95"/>
      <c r="AO17" s="32"/>
      <c r="AP17" s="31"/>
      <c r="AQ17" s="35"/>
    </row>
    <row r="18" spans="1:43" ht="18" customHeight="1">
      <c r="A18" s="170"/>
      <c r="B18" s="72"/>
      <c r="C18" s="72"/>
      <c r="D18" s="72"/>
      <c r="E18" s="73" t="s">
        <v>1</v>
      </c>
      <c r="F18" s="74"/>
      <c r="G18" s="74"/>
      <c r="H18" s="74"/>
      <c r="I18" s="74" t="s">
        <v>2</v>
      </c>
      <c r="J18" s="75"/>
      <c r="K18" s="185"/>
      <c r="L18" s="75"/>
      <c r="M18" s="258"/>
      <c r="N18" s="258"/>
      <c r="O18" s="74"/>
      <c r="P18" s="259" t="s">
        <v>3</v>
      </c>
      <c r="Q18" s="348" t="s">
        <v>56</v>
      </c>
      <c r="R18" s="346"/>
      <c r="S18" s="346"/>
      <c r="T18" s="171"/>
      <c r="U18" s="31"/>
      <c r="V18" s="31"/>
      <c r="W18" s="170"/>
      <c r="X18" s="72"/>
      <c r="Y18" s="72"/>
      <c r="Z18" s="72"/>
      <c r="AA18" s="73" t="s">
        <v>1</v>
      </c>
      <c r="AB18" s="74"/>
      <c r="AC18" s="74"/>
      <c r="AD18" s="74"/>
      <c r="AE18" s="74" t="s">
        <v>2</v>
      </c>
      <c r="AF18" s="75"/>
      <c r="AG18" s="185"/>
      <c r="AH18" s="29"/>
      <c r="AI18" s="206"/>
      <c r="AJ18" s="206"/>
      <c r="AK18" s="28"/>
      <c r="AL18" s="212" t="s">
        <v>3</v>
      </c>
      <c r="AM18" s="348" t="s">
        <v>56</v>
      </c>
      <c r="AN18" s="346"/>
      <c r="AO18" s="346"/>
      <c r="AP18" s="171"/>
      <c r="AQ18" s="35"/>
    </row>
    <row r="19" spans="1:43" ht="18" customHeight="1">
      <c r="A19" s="121">
        <v>1</v>
      </c>
      <c r="B19" s="122">
        <v>11</v>
      </c>
      <c r="C19" s="123" t="str">
        <f aca="true" t="shared" si="11" ref="C19:C24">VLOOKUP(B19,B$68:C$117,2,TRUE)</f>
        <v>女</v>
      </c>
      <c r="D19" s="122">
        <v>4</v>
      </c>
      <c r="E19" s="124" t="str">
        <f aca="true" t="shared" si="12" ref="E19:E24">VLOOKUP(D19,D$68:E$117,2,TRUE)</f>
        <v>８００ｍ</v>
      </c>
      <c r="F19" s="65"/>
      <c r="G19" s="198" t="str">
        <f aca="true" t="shared" si="13" ref="G19:G24">VLOOKUP(F19,F$68:G$117,2,TRUE)</f>
        <v>　</v>
      </c>
      <c r="H19" s="291"/>
      <c r="I19" s="215">
        <v>156</v>
      </c>
      <c r="J19" s="240"/>
      <c r="K19" s="182">
        <v>13</v>
      </c>
      <c r="L19" s="65">
        <v>1</v>
      </c>
      <c r="M19" s="245" t="str">
        <f aca="true" t="shared" si="14" ref="M19:M24">VLOOKUP(L19,L$68:M$117,2,TRUE)</f>
        <v>組</v>
      </c>
      <c r="N19" s="245"/>
      <c r="O19" s="246"/>
      <c r="P19" s="247">
        <v>0.4166666666666667</v>
      </c>
      <c r="Q19" s="188">
        <f>P19-$AL$76</f>
        <v>0.3888888888888889</v>
      </c>
      <c r="R19" s="113" t="s">
        <v>4</v>
      </c>
      <c r="S19" s="188">
        <f>P19-$AL$73</f>
        <v>0.4027777777777778</v>
      </c>
      <c r="T19" s="140"/>
      <c r="U19" s="31"/>
      <c r="V19" s="31"/>
      <c r="W19" s="160">
        <v>1</v>
      </c>
      <c r="X19" s="161">
        <v>11</v>
      </c>
      <c r="Y19" s="162" t="str">
        <f aca="true" t="shared" si="15" ref="Y19:Y28">VLOOKUP(X19,X$71:Y$120,2,TRUE)</f>
        <v>女</v>
      </c>
      <c r="Z19" s="161">
        <v>1</v>
      </c>
      <c r="AA19" s="163" t="str">
        <f aca="true" t="shared" si="16" ref="AA19:AA28">VLOOKUP(Z19,Z$71:AA$120,2,TRUE)</f>
        <v>１００ｍ</v>
      </c>
      <c r="AB19" s="164"/>
      <c r="AC19" s="201" t="str">
        <f>VLOOKUP(AB19,AB$71:AC$120,2,TRUE)</f>
        <v>　</v>
      </c>
      <c r="AD19" s="163" t="s">
        <v>54</v>
      </c>
      <c r="AE19" s="218">
        <v>429</v>
      </c>
      <c r="AF19" s="164"/>
      <c r="AG19" s="186">
        <v>47</v>
      </c>
      <c r="AH19" s="165">
        <v>1</v>
      </c>
      <c r="AI19" s="207" t="str">
        <f aca="true" t="shared" si="17" ref="AI19:AI28">VLOOKUP(AH19,AH$71:AI$120,2,TRUE)</f>
        <v>組</v>
      </c>
      <c r="AJ19" s="207"/>
      <c r="AK19" s="125">
        <f aca="true" t="shared" si="18" ref="AK19:AK28">+AE19/22</f>
        <v>19.5</v>
      </c>
      <c r="AL19" s="179">
        <v>0.3958333333333333</v>
      </c>
      <c r="AM19" s="192">
        <f>$AL19-$AL$76</f>
        <v>0.3680555555555555</v>
      </c>
      <c r="AN19" s="120" t="s">
        <v>4</v>
      </c>
      <c r="AO19" s="192">
        <f>$AL19-$AL$73</f>
        <v>0.3819444444444444</v>
      </c>
      <c r="AP19" s="166"/>
      <c r="AQ19" s="35"/>
    </row>
    <row r="20" spans="1:43" ht="18" customHeight="1">
      <c r="A20" s="129">
        <v>2</v>
      </c>
      <c r="B20" s="127">
        <v>12</v>
      </c>
      <c r="C20" s="126" t="str">
        <f t="shared" si="11"/>
        <v>男</v>
      </c>
      <c r="D20" s="127">
        <v>4</v>
      </c>
      <c r="E20" s="128" t="str">
        <f t="shared" si="12"/>
        <v>８００ｍ</v>
      </c>
      <c r="F20" s="130"/>
      <c r="G20" s="202" t="str">
        <f t="shared" si="13"/>
        <v>　</v>
      </c>
      <c r="H20" s="292" t="s">
        <v>85</v>
      </c>
      <c r="I20" s="216">
        <v>248</v>
      </c>
      <c r="J20" s="241"/>
      <c r="K20" s="183">
        <v>21</v>
      </c>
      <c r="L20" s="130">
        <v>1</v>
      </c>
      <c r="M20" s="249" t="str">
        <f t="shared" si="14"/>
        <v>組</v>
      </c>
      <c r="N20" s="249"/>
      <c r="O20" s="250"/>
      <c r="P20" s="251">
        <v>0.4618055555555556</v>
      </c>
      <c r="Q20" s="190">
        <f>P20-$AL$76</f>
        <v>0.4340277777777778</v>
      </c>
      <c r="R20" s="115" t="s">
        <v>4</v>
      </c>
      <c r="S20" s="190">
        <f>P20-$AL$73</f>
        <v>0.4479166666666667</v>
      </c>
      <c r="T20" s="141"/>
      <c r="U20" s="33"/>
      <c r="V20" s="31"/>
      <c r="W20" s="121"/>
      <c r="X20" s="122"/>
      <c r="Y20" s="123" t="str">
        <f t="shared" si="15"/>
        <v>　</v>
      </c>
      <c r="Z20" s="122"/>
      <c r="AA20" s="124" t="str">
        <f t="shared" si="16"/>
        <v>　</v>
      </c>
      <c r="AB20" s="65"/>
      <c r="AC20" s="65" t="str">
        <f>VLOOKUP(AB20,AB$71:AC$120,2,TRUE)</f>
        <v>　</v>
      </c>
      <c r="AD20" s="124" t="s">
        <v>81</v>
      </c>
      <c r="AE20" s="215"/>
      <c r="AF20" s="65"/>
      <c r="AG20" s="182"/>
      <c r="AH20" s="125"/>
      <c r="AI20" s="203" t="str">
        <f t="shared" si="17"/>
        <v> </v>
      </c>
      <c r="AJ20" s="203"/>
      <c r="AK20" s="285">
        <f t="shared" si="18"/>
        <v>0</v>
      </c>
      <c r="AL20" s="304">
        <v>0.4305555555555556</v>
      </c>
      <c r="AM20" s="188">
        <f>$AL20-$AL$76</f>
        <v>0.4027777777777778</v>
      </c>
      <c r="AN20" s="113" t="s">
        <v>4</v>
      </c>
      <c r="AO20" s="188">
        <f>$AL20-$AL$73</f>
        <v>0.4166666666666667</v>
      </c>
      <c r="AP20" s="140"/>
      <c r="AQ20" s="36"/>
    </row>
    <row r="21" spans="1:43" ht="16.5" customHeight="1">
      <c r="A21" s="121"/>
      <c r="B21" s="122"/>
      <c r="C21" s="123" t="str">
        <f t="shared" si="11"/>
        <v>　</v>
      </c>
      <c r="D21" s="122"/>
      <c r="E21" s="124" t="str">
        <f t="shared" si="12"/>
        <v>　</v>
      </c>
      <c r="F21" s="65"/>
      <c r="G21" s="65" t="str">
        <f t="shared" si="13"/>
        <v>　</v>
      </c>
      <c r="H21" s="124" t="s">
        <v>106</v>
      </c>
      <c r="I21" s="215"/>
      <c r="J21" s="241"/>
      <c r="K21" s="182"/>
      <c r="L21" s="65"/>
      <c r="M21" s="245" t="str">
        <f t="shared" si="14"/>
        <v> </v>
      </c>
      <c r="N21" s="245"/>
      <c r="O21" s="65"/>
      <c r="P21" s="303">
        <v>0.5104166666666666</v>
      </c>
      <c r="Q21" s="188">
        <v>0.4513888888888889</v>
      </c>
      <c r="R21" s="113" t="s">
        <v>4</v>
      </c>
      <c r="S21" s="188">
        <v>0.46527777777777773</v>
      </c>
      <c r="T21" s="305"/>
      <c r="U21" s="33"/>
      <c r="V21" s="33"/>
      <c r="W21" s="121"/>
      <c r="X21" s="122"/>
      <c r="Y21" s="123" t="str">
        <f t="shared" si="15"/>
        <v>　</v>
      </c>
      <c r="Z21" s="122"/>
      <c r="AA21" s="124" t="str">
        <f t="shared" si="16"/>
        <v>　</v>
      </c>
      <c r="AB21" s="65"/>
      <c r="AC21" s="65" t="str">
        <f>VLOOKUP(AB21,AB$71:AC$120,2,TRUE)</f>
        <v>　</v>
      </c>
      <c r="AD21" s="124" t="s">
        <v>108</v>
      </c>
      <c r="AE21" s="216"/>
      <c r="AF21" s="65"/>
      <c r="AG21" s="183"/>
      <c r="AH21" s="131"/>
      <c r="AI21" s="204" t="str">
        <f t="shared" si="17"/>
        <v> </v>
      </c>
      <c r="AJ21" s="203"/>
      <c r="AK21" s="285">
        <f t="shared" si="18"/>
        <v>0</v>
      </c>
      <c r="AL21" s="304">
        <v>0.46527777777777773</v>
      </c>
      <c r="AM21" s="188">
        <f>$AL21-$AL$76</f>
        <v>0.43749999999999994</v>
      </c>
      <c r="AN21" s="113" t="s">
        <v>4</v>
      </c>
      <c r="AO21" s="188">
        <f>$AL21-$AL$73</f>
        <v>0.45138888888888884</v>
      </c>
      <c r="AP21" s="141"/>
      <c r="AQ21" s="36"/>
    </row>
    <row r="22" spans="1:43" ht="18" customHeight="1">
      <c r="A22" s="121">
        <v>3</v>
      </c>
      <c r="B22" s="122">
        <v>11</v>
      </c>
      <c r="C22" s="123" t="str">
        <f t="shared" si="11"/>
        <v>女</v>
      </c>
      <c r="D22" s="122">
        <v>6</v>
      </c>
      <c r="E22" s="124" t="str">
        <f t="shared" si="12"/>
        <v>３０００ｍ</v>
      </c>
      <c r="F22" s="65"/>
      <c r="G22" s="65" t="str">
        <f t="shared" si="13"/>
        <v>　</v>
      </c>
      <c r="H22" s="124"/>
      <c r="I22" s="215">
        <v>118</v>
      </c>
      <c r="J22" s="241"/>
      <c r="K22" s="182">
        <v>4</v>
      </c>
      <c r="L22" s="65">
        <v>1</v>
      </c>
      <c r="M22" s="245" t="str">
        <f t="shared" si="14"/>
        <v>組</v>
      </c>
      <c r="N22" s="245"/>
      <c r="O22" s="65"/>
      <c r="P22" s="247">
        <v>0.5347222222222222</v>
      </c>
      <c r="Q22" s="188">
        <f>P22-$AL$76</f>
        <v>0.5069444444444444</v>
      </c>
      <c r="R22" s="113" t="s">
        <v>4</v>
      </c>
      <c r="S22" s="188">
        <f>P22-$AL$73</f>
        <v>0.5208333333333334</v>
      </c>
      <c r="T22" s="305"/>
      <c r="U22" s="33"/>
      <c r="V22" s="33"/>
      <c r="W22" s="121">
        <v>2</v>
      </c>
      <c r="X22" s="122">
        <v>12</v>
      </c>
      <c r="Y22" s="123" t="str">
        <f t="shared" si="15"/>
        <v>男</v>
      </c>
      <c r="Z22" s="122">
        <v>1</v>
      </c>
      <c r="AA22" s="124" t="str">
        <f t="shared" si="16"/>
        <v>１００ｍ</v>
      </c>
      <c r="AB22" s="65"/>
      <c r="AC22" s="65"/>
      <c r="AD22" s="124" t="s">
        <v>54</v>
      </c>
      <c r="AE22" s="216">
        <v>629</v>
      </c>
      <c r="AF22" s="65"/>
      <c r="AG22" s="183">
        <v>64</v>
      </c>
      <c r="AH22" s="131">
        <v>1</v>
      </c>
      <c r="AI22" s="204" t="str">
        <f t="shared" si="17"/>
        <v>組</v>
      </c>
      <c r="AJ22" s="203"/>
      <c r="AK22" s="125">
        <f t="shared" si="18"/>
        <v>28.59090909090909</v>
      </c>
      <c r="AL22" s="137">
        <v>0.4791666666666667</v>
      </c>
      <c r="AM22" s="188">
        <f>$AL22-$AL$76</f>
        <v>0.4513888888888889</v>
      </c>
      <c r="AN22" s="113" t="s">
        <v>4</v>
      </c>
      <c r="AO22" s="188">
        <f>$AL22-$AL$73</f>
        <v>0.4652777777777778</v>
      </c>
      <c r="AP22" s="141"/>
      <c r="AQ22" s="36"/>
    </row>
    <row r="23" spans="1:43" ht="18" customHeight="1">
      <c r="A23" s="129">
        <v>4</v>
      </c>
      <c r="B23" s="127">
        <v>12</v>
      </c>
      <c r="C23" s="126" t="str">
        <f t="shared" si="11"/>
        <v>男</v>
      </c>
      <c r="D23" s="127">
        <v>7</v>
      </c>
      <c r="E23" s="128" t="str">
        <f t="shared" si="12"/>
        <v>５０００ｍ</v>
      </c>
      <c r="F23" s="130"/>
      <c r="G23" s="130" t="str">
        <f t="shared" si="13"/>
        <v>　</v>
      </c>
      <c r="H23" s="292" t="s">
        <v>84</v>
      </c>
      <c r="I23" s="216">
        <v>275</v>
      </c>
      <c r="J23" s="241"/>
      <c r="K23" s="183">
        <v>11</v>
      </c>
      <c r="L23" s="130">
        <v>1</v>
      </c>
      <c r="M23" s="249" t="str">
        <f t="shared" si="14"/>
        <v>組</v>
      </c>
      <c r="N23" s="249"/>
      <c r="O23" s="130"/>
      <c r="P23" s="251">
        <v>0.576388888888889</v>
      </c>
      <c r="Q23" s="190">
        <f>P23-$AL$76</f>
        <v>0.5486111111111112</v>
      </c>
      <c r="R23" s="115" t="s">
        <v>4</v>
      </c>
      <c r="S23" s="190">
        <f>P23-$AL$73</f>
        <v>0.5625000000000001</v>
      </c>
      <c r="T23" s="306"/>
      <c r="U23" s="36"/>
      <c r="V23" s="33"/>
      <c r="W23" s="121"/>
      <c r="X23" s="122"/>
      <c r="Y23" s="123" t="str">
        <f t="shared" si="15"/>
        <v>　</v>
      </c>
      <c r="Z23" s="122"/>
      <c r="AA23" s="124" t="str">
        <f t="shared" si="16"/>
        <v>　</v>
      </c>
      <c r="AB23" s="65"/>
      <c r="AC23" s="65"/>
      <c r="AD23" s="124" t="s">
        <v>81</v>
      </c>
      <c r="AE23" s="216"/>
      <c r="AF23" s="65"/>
      <c r="AG23" s="183"/>
      <c r="AH23" s="131"/>
      <c r="AI23" s="204" t="str">
        <f t="shared" si="17"/>
        <v> </v>
      </c>
      <c r="AJ23" s="203"/>
      <c r="AK23" s="285">
        <f t="shared" si="18"/>
        <v>0</v>
      </c>
      <c r="AL23" s="304">
        <v>0.5104166666666666</v>
      </c>
      <c r="AM23" s="188">
        <v>0.4791666666666667</v>
      </c>
      <c r="AN23" s="113" t="s">
        <v>4</v>
      </c>
      <c r="AO23" s="188">
        <v>0.4930555555555556</v>
      </c>
      <c r="AP23" s="141"/>
      <c r="AQ23" s="33"/>
    </row>
    <row r="24" spans="1:43" ht="18" customHeight="1" thickBot="1">
      <c r="A24" s="132"/>
      <c r="B24" s="133"/>
      <c r="C24" s="134" t="str">
        <f t="shared" si="11"/>
        <v>　</v>
      </c>
      <c r="D24" s="133"/>
      <c r="E24" s="135" t="str">
        <f t="shared" si="12"/>
        <v>　</v>
      </c>
      <c r="F24" s="78"/>
      <c r="G24" s="78" t="str">
        <f t="shared" si="13"/>
        <v>　</v>
      </c>
      <c r="H24" s="124" t="s">
        <v>86</v>
      </c>
      <c r="I24" s="219"/>
      <c r="J24" s="242"/>
      <c r="K24" s="187"/>
      <c r="L24" s="78"/>
      <c r="M24" s="252" t="str">
        <f t="shared" si="14"/>
        <v> </v>
      </c>
      <c r="N24" s="252"/>
      <c r="O24" s="78"/>
      <c r="P24" s="260">
        <v>0.642361111111111</v>
      </c>
      <c r="Q24" s="189">
        <v>0.607638888888889</v>
      </c>
      <c r="R24" s="114" t="s">
        <v>4</v>
      </c>
      <c r="S24" s="189">
        <v>0.6215277777777778</v>
      </c>
      <c r="T24" s="307"/>
      <c r="U24" s="6"/>
      <c r="V24" s="6"/>
      <c r="W24" s="121"/>
      <c r="X24" s="122"/>
      <c r="Y24" s="123" t="str">
        <f t="shared" si="15"/>
        <v>　</v>
      </c>
      <c r="Z24" s="122"/>
      <c r="AA24" s="124" t="str">
        <f t="shared" si="16"/>
        <v>　</v>
      </c>
      <c r="AB24" s="65"/>
      <c r="AC24" s="65"/>
      <c r="AD24" s="124" t="s">
        <v>82</v>
      </c>
      <c r="AE24" s="216"/>
      <c r="AF24" s="65"/>
      <c r="AG24" s="183"/>
      <c r="AH24" s="131"/>
      <c r="AI24" s="204" t="str">
        <f t="shared" si="17"/>
        <v> </v>
      </c>
      <c r="AJ24" s="203"/>
      <c r="AK24" s="285">
        <f t="shared" si="18"/>
        <v>0</v>
      </c>
      <c r="AL24" s="304">
        <v>0.5381944444444444</v>
      </c>
      <c r="AM24" s="188">
        <v>0.5034722222222222</v>
      </c>
      <c r="AN24" s="113" t="s">
        <v>4</v>
      </c>
      <c r="AO24" s="188">
        <v>0.517361111111111</v>
      </c>
      <c r="AP24" s="141"/>
      <c r="AQ24" s="36"/>
    </row>
    <row r="25" spans="1:43" ht="18" customHeight="1">
      <c r="A25" s="229"/>
      <c r="B25" s="230"/>
      <c r="C25" s="231"/>
      <c r="D25" s="230"/>
      <c r="E25" s="232"/>
      <c r="F25" s="77"/>
      <c r="G25" s="77"/>
      <c r="H25" s="232"/>
      <c r="I25" s="77"/>
      <c r="J25" s="77"/>
      <c r="K25" s="233"/>
      <c r="L25" s="77"/>
      <c r="M25" s="261"/>
      <c r="N25" s="256" t="s">
        <v>71</v>
      </c>
      <c r="O25" s="256" t="s">
        <v>71</v>
      </c>
      <c r="P25" s="262">
        <v>0.7222222222222222</v>
      </c>
      <c r="Q25" s="234"/>
      <c r="R25" s="235"/>
      <c r="S25" s="234"/>
      <c r="T25" s="308"/>
      <c r="U25" s="6"/>
      <c r="V25" s="6"/>
      <c r="W25" s="121"/>
      <c r="X25" s="122"/>
      <c r="Y25" s="123" t="str">
        <f t="shared" si="15"/>
        <v>　</v>
      </c>
      <c r="Z25" s="122"/>
      <c r="AA25" s="124" t="str">
        <f t="shared" si="16"/>
        <v>　</v>
      </c>
      <c r="AB25" s="65"/>
      <c r="AC25" s="65"/>
      <c r="AD25" s="124" t="s">
        <v>109</v>
      </c>
      <c r="AE25" s="216"/>
      <c r="AF25" s="65"/>
      <c r="AG25" s="183"/>
      <c r="AH25" s="131"/>
      <c r="AI25" s="204" t="str">
        <f t="shared" si="17"/>
        <v> </v>
      </c>
      <c r="AJ25" s="203"/>
      <c r="AK25" s="285">
        <f t="shared" si="18"/>
        <v>0</v>
      </c>
      <c r="AL25" s="304">
        <v>0.5659722222222222</v>
      </c>
      <c r="AM25" s="188">
        <v>0.5277777777777778</v>
      </c>
      <c r="AN25" s="113" t="s">
        <v>4</v>
      </c>
      <c r="AO25" s="188">
        <v>0.5416666666666666</v>
      </c>
      <c r="AP25" s="141"/>
      <c r="AQ25" s="36"/>
    </row>
    <row r="26" spans="1:43" ht="18" customHeight="1">
      <c r="A26" s="236"/>
      <c r="B26" s="167"/>
      <c r="C26" s="237"/>
      <c r="D26" s="167"/>
      <c r="E26" s="168"/>
      <c r="F26" s="76"/>
      <c r="G26" s="76"/>
      <c r="H26" s="168"/>
      <c r="I26" s="76"/>
      <c r="J26" s="76"/>
      <c r="K26" s="184"/>
      <c r="L26" s="76"/>
      <c r="M26" s="263"/>
      <c r="N26" s="263"/>
      <c r="O26" s="76"/>
      <c r="P26" s="264">
        <v>2</v>
      </c>
      <c r="Q26" s="278"/>
      <c r="R26" s="97"/>
      <c r="S26" s="238"/>
      <c r="T26" s="309"/>
      <c r="U26" s="6"/>
      <c r="V26" s="6"/>
      <c r="W26" s="121">
        <v>3</v>
      </c>
      <c r="X26" s="122">
        <v>11</v>
      </c>
      <c r="Y26" s="123" t="str">
        <f t="shared" si="15"/>
        <v>女</v>
      </c>
      <c r="Z26" s="122">
        <v>7</v>
      </c>
      <c r="AA26" s="124" t="str">
        <f t="shared" si="16"/>
        <v>５０００ｍ</v>
      </c>
      <c r="AB26" s="65"/>
      <c r="AC26" s="65"/>
      <c r="AD26" s="124"/>
      <c r="AE26" s="216">
        <v>7</v>
      </c>
      <c r="AF26" s="65"/>
      <c r="AG26" s="183">
        <v>1</v>
      </c>
      <c r="AH26" s="131">
        <v>1</v>
      </c>
      <c r="AI26" s="204" t="str">
        <f t="shared" si="17"/>
        <v>組</v>
      </c>
      <c r="AJ26" s="203"/>
      <c r="AK26" s="125">
        <f t="shared" si="18"/>
        <v>0.3181818181818182</v>
      </c>
      <c r="AL26" s="137">
        <v>0.5902777777777778</v>
      </c>
      <c r="AM26" s="188">
        <f>$AL26-$AL$76</f>
        <v>0.5625</v>
      </c>
      <c r="AN26" s="113" t="s">
        <v>4</v>
      </c>
      <c r="AO26" s="188">
        <f>$AL26-$AL$73</f>
        <v>0.576388888888889</v>
      </c>
      <c r="AP26" s="141"/>
      <c r="AQ26" s="36"/>
    </row>
    <row r="27" spans="1:44" ht="18" customHeight="1" thickBot="1">
      <c r="A27" s="239"/>
      <c r="B27" s="80"/>
      <c r="C27" s="81"/>
      <c r="D27" s="80"/>
      <c r="E27" s="82"/>
      <c r="F27" s="83"/>
      <c r="G27" s="83"/>
      <c r="H27" s="83"/>
      <c r="I27" s="83"/>
      <c r="J27" s="83"/>
      <c r="K27" s="84"/>
      <c r="L27" s="83"/>
      <c r="M27" s="83"/>
      <c r="N27" s="83"/>
      <c r="O27" s="83"/>
      <c r="P27" s="265"/>
      <c r="Q27" s="8"/>
      <c r="R27" s="96"/>
      <c r="S27" s="8"/>
      <c r="T27" s="6"/>
      <c r="U27" s="6"/>
      <c r="V27" s="6"/>
      <c r="W27" s="121">
        <v>4</v>
      </c>
      <c r="X27" s="122">
        <v>12</v>
      </c>
      <c r="Y27" s="123" t="str">
        <f t="shared" si="15"/>
        <v>男</v>
      </c>
      <c r="Z27" s="122">
        <v>5</v>
      </c>
      <c r="AA27" s="124" t="str">
        <f t="shared" si="16"/>
        <v>１５００ｍ</v>
      </c>
      <c r="AB27" s="65"/>
      <c r="AC27" s="65"/>
      <c r="AD27" s="124" t="s">
        <v>55</v>
      </c>
      <c r="AE27" s="216">
        <v>420</v>
      </c>
      <c r="AF27" s="65"/>
      <c r="AG27" s="183">
        <v>22</v>
      </c>
      <c r="AH27" s="131">
        <v>1</v>
      </c>
      <c r="AI27" s="204" t="str">
        <f t="shared" si="17"/>
        <v>組</v>
      </c>
      <c r="AJ27" s="203"/>
      <c r="AK27" s="125">
        <f t="shared" si="18"/>
        <v>19.09090909090909</v>
      </c>
      <c r="AL27" s="137">
        <v>0.6041666666666666</v>
      </c>
      <c r="AM27" s="188">
        <f>$AL27-$AL$76</f>
        <v>0.5763888888888888</v>
      </c>
      <c r="AN27" s="113" t="s">
        <v>4</v>
      </c>
      <c r="AO27" s="188">
        <f>$AL27-$AL$73</f>
        <v>0.5902777777777778</v>
      </c>
      <c r="AP27" s="141"/>
      <c r="AQ27" s="36"/>
      <c r="AR27" s="23"/>
    </row>
    <row r="28" spans="1:43" ht="20.25" customHeight="1" thickBot="1">
      <c r="A28" s="57"/>
      <c r="B28" s="58"/>
      <c r="C28" s="59" t="str">
        <f>VLOOKUP(B28,B$68:C$117,2,TRUE)</f>
        <v>　</v>
      </c>
      <c r="D28" s="60"/>
      <c r="E28" s="350" t="s">
        <v>79</v>
      </c>
      <c r="F28" s="351"/>
      <c r="G28" s="351"/>
      <c r="H28" s="352"/>
      <c r="I28" s="61"/>
      <c r="J28" s="61"/>
      <c r="K28" s="61"/>
      <c r="L28" s="61"/>
      <c r="M28" s="61"/>
      <c r="N28" s="61"/>
      <c r="O28" s="64"/>
      <c r="P28" s="266"/>
      <c r="Q28" s="26"/>
      <c r="R28" s="26"/>
      <c r="S28" s="26"/>
      <c r="T28" s="25"/>
      <c r="U28" s="92"/>
      <c r="V28" s="92"/>
      <c r="W28" s="132"/>
      <c r="X28" s="156"/>
      <c r="Y28" s="157" t="str">
        <f t="shared" si="15"/>
        <v>　</v>
      </c>
      <c r="Z28" s="133"/>
      <c r="AA28" s="135" t="str">
        <f t="shared" si="16"/>
        <v>　</v>
      </c>
      <c r="AB28" s="78"/>
      <c r="AC28" s="78" t="str">
        <f>VLOOKUP(AB28,AB$71:AC$120,2,TRUE)</f>
        <v>　</v>
      </c>
      <c r="AD28" s="135" t="s">
        <v>110</v>
      </c>
      <c r="AE28" s="219"/>
      <c r="AF28" s="78"/>
      <c r="AG28" s="187"/>
      <c r="AH28" s="136"/>
      <c r="AI28" s="205" t="str">
        <f t="shared" si="17"/>
        <v> </v>
      </c>
      <c r="AJ28" s="205"/>
      <c r="AK28" s="286">
        <f t="shared" si="18"/>
        <v>0</v>
      </c>
      <c r="AL28" s="310">
        <v>0.6944444444444445</v>
      </c>
      <c r="AM28" s="189">
        <v>0.638888888888889</v>
      </c>
      <c r="AN28" s="114" t="s">
        <v>4</v>
      </c>
      <c r="AO28" s="189">
        <v>0.6527777777777778</v>
      </c>
      <c r="AP28" s="142"/>
      <c r="AQ28" s="35"/>
    </row>
    <row r="29" spans="1:43" ht="18" thickBot="1">
      <c r="A29" s="86"/>
      <c r="B29" s="62"/>
      <c r="C29" s="296" t="s">
        <v>5</v>
      </c>
      <c r="D29" s="296"/>
      <c r="E29" s="296"/>
      <c r="F29" s="64"/>
      <c r="G29" s="64" t="str">
        <f>VLOOKUP(F29,F$68:G$117,2,TRUE)</f>
        <v>　</v>
      </c>
      <c r="H29" s="64"/>
      <c r="I29" s="64"/>
      <c r="J29" s="64"/>
      <c r="K29" s="87"/>
      <c r="L29" s="64"/>
      <c r="M29" s="64" t="str">
        <f>VLOOKUP(L29,L$68:M$117,2,TRUE)</f>
        <v> </v>
      </c>
      <c r="N29" s="64"/>
      <c r="O29" s="64"/>
      <c r="P29" s="266"/>
      <c r="Q29" s="26"/>
      <c r="R29" s="26"/>
      <c r="S29" s="26"/>
      <c r="T29" s="25"/>
      <c r="U29" s="92"/>
      <c r="V29" s="92"/>
      <c r="AF29" s="70"/>
      <c r="AJ29" s="256" t="s">
        <v>71</v>
      </c>
      <c r="AK29" s="256" t="s">
        <v>71</v>
      </c>
      <c r="AL29" s="294">
        <v>0.7083333333333334</v>
      </c>
      <c r="AM29" s="293"/>
      <c r="AO29" s="293"/>
      <c r="AQ29" s="35"/>
    </row>
    <row r="30" spans="1:43" ht="15" customHeight="1" thickBot="1">
      <c r="A30" s="174"/>
      <c r="B30" s="72"/>
      <c r="C30" s="89"/>
      <c r="D30" s="72"/>
      <c r="E30" s="73" t="s">
        <v>1</v>
      </c>
      <c r="F30" s="74"/>
      <c r="G30" s="74"/>
      <c r="H30" s="74"/>
      <c r="I30" s="74" t="s">
        <v>2</v>
      </c>
      <c r="J30" s="75"/>
      <c r="K30" s="75"/>
      <c r="L30" s="75"/>
      <c r="M30" s="243"/>
      <c r="N30" s="243"/>
      <c r="O30" s="74"/>
      <c r="P30" s="259" t="s">
        <v>3</v>
      </c>
      <c r="Q30" s="346" t="s">
        <v>56</v>
      </c>
      <c r="R30" s="346"/>
      <c r="S30" s="346"/>
      <c r="T30" s="171"/>
      <c r="U30" s="31"/>
      <c r="V30" s="31"/>
      <c r="W30" s="50"/>
      <c r="X30" s="51"/>
      <c r="Y30" s="52"/>
      <c r="Z30" s="51"/>
      <c r="AA30" s="53"/>
      <c r="AB30" s="54"/>
      <c r="AC30" s="54"/>
      <c r="AD30" s="54"/>
      <c r="AE30" s="54"/>
      <c r="AF30" s="54"/>
      <c r="AG30" s="55"/>
      <c r="AH30" s="31"/>
      <c r="AI30" s="31"/>
      <c r="AJ30" s="31"/>
      <c r="AK30" s="31"/>
      <c r="AL30" s="101"/>
      <c r="AM30" s="32"/>
      <c r="AN30" s="95"/>
      <c r="AO30" s="32"/>
      <c r="AP30" s="31"/>
      <c r="AQ30" s="35"/>
    </row>
    <row r="31" spans="1:43" ht="18" customHeight="1" thickBot="1">
      <c r="A31" s="121">
        <v>1</v>
      </c>
      <c r="B31" s="122">
        <v>12</v>
      </c>
      <c r="C31" s="123" t="str">
        <f aca="true" t="shared" si="19" ref="C31:C37">VLOOKUP(B31,B$68:C$117,2,TRUE)</f>
        <v>男</v>
      </c>
      <c r="D31" s="122">
        <v>21</v>
      </c>
      <c r="E31" s="124" t="str">
        <f aca="true" t="shared" si="20" ref="E31:E37">VLOOKUP(D31,D$68:E$117,2,TRUE)</f>
        <v>走　高　跳</v>
      </c>
      <c r="F31" s="122">
        <v>6</v>
      </c>
      <c r="G31" s="161" t="str">
        <f>VLOOKUP(F31,F$68:G$117,2,TRUE)</f>
        <v> Ｂ</v>
      </c>
      <c r="H31" s="299" t="s">
        <v>111</v>
      </c>
      <c r="I31" s="215">
        <v>44</v>
      </c>
      <c r="J31" s="65"/>
      <c r="K31" s="65">
        <v>43</v>
      </c>
      <c r="L31" s="65">
        <v>2</v>
      </c>
      <c r="M31" s="245" t="str">
        <f aca="true" t="shared" si="21" ref="M31:M37">VLOOKUP(L31,L$68:M$117,2,TRUE)</f>
        <v>名</v>
      </c>
      <c r="N31" s="245"/>
      <c r="O31" s="65"/>
      <c r="P31" s="247">
        <v>0.4166666666666667</v>
      </c>
      <c r="Q31" s="188">
        <f>$P31-$P$74</f>
        <v>0.3819444444444445</v>
      </c>
      <c r="R31" s="113" t="s">
        <v>4</v>
      </c>
      <c r="S31" s="188">
        <f>$P31-$P$72</f>
        <v>0.39583333333333337</v>
      </c>
      <c r="T31" s="140"/>
      <c r="U31" s="92"/>
      <c r="V31" s="92"/>
      <c r="W31" s="57"/>
      <c r="X31" s="58"/>
      <c r="Y31" s="59" t="str">
        <f>VLOOKUP(X31,X$71:Y$120,2,TRUE)</f>
        <v>　</v>
      </c>
      <c r="Z31" s="60"/>
      <c r="AA31" s="350" t="s">
        <v>79</v>
      </c>
      <c r="AB31" s="351"/>
      <c r="AC31" s="351"/>
      <c r="AD31" s="352"/>
      <c r="AE31" s="61"/>
      <c r="AF31" s="61"/>
      <c r="AG31" s="61"/>
      <c r="AH31" s="49"/>
      <c r="AI31" s="49"/>
      <c r="AJ31" s="49"/>
      <c r="AK31" s="1"/>
      <c r="AL31" s="102"/>
      <c r="AM31" s="3"/>
      <c r="AN31" s="96"/>
      <c r="AO31" s="3"/>
      <c r="AP31" s="1"/>
      <c r="AQ31" s="35"/>
    </row>
    <row r="32" spans="1:43" ht="18" customHeight="1" thickBot="1">
      <c r="A32" s="143">
        <v>2</v>
      </c>
      <c r="B32" s="144">
        <v>11</v>
      </c>
      <c r="C32" s="145" t="str">
        <f t="shared" si="19"/>
        <v>女</v>
      </c>
      <c r="D32" s="144">
        <v>21</v>
      </c>
      <c r="E32" s="146" t="str">
        <f t="shared" si="20"/>
        <v>走　高　跳</v>
      </c>
      <c r="F32" s="144">
        <v>5</v>
      </c>
      <c r="G32" s="199" t="str">
        <f>VLOOKUP(F32,F$68:G$117,2,TRUE)</f>
        <v> Ａ</v>
      </c>
      <c r="H32" s="300" t="s">
        <v>112</v>
      </c>
      <c r="I32" s="220">
        <v>10</v>
      </c>
      <c r="J32" s="66"/>
      <c r="K32" s="66">
        <v>10</v>
      </c>
      <c r="L32" s="66">
        <v>2</v>
      </c>
      <c r="M32" s="267" t="str">
        <f t="shared" si="21"/>
        <v>名</v>
      </c>
      <c r="N32" s="267"/>
      <c r="O32" s="66"/>
      <c r="P32" s="268">
        <v>0.5833333333333334</v>
      </c>
      <c r="Q32" s="193">
        <f>$P32-$P$74</f>
        <v>0.5486111111111112</v>
      </c>
      <c r="R32" s="116" t="s">
        <v>4</v>
      </c>
      <c r="S32" s="193">
        <f>$P32-$P$72</f>
        <v>0.5625</v>
      </c>
      <c r="T32" s="148"/>
      <c r="U32" s="92"/>
      <c r="V32" s="92"/>
      <c r="W32" s="86"/>
      <c r="X32" s="62"/>
      <c r="Y32" s="213" t="s">
        <v>5</v>
      </c>
      <c r="Z32" s="62"/>
      <c r="AA32" s="63"/>
      <c r="AB32" s="64"/>
      <c r="AC32" s="64" t="str">
        <f>VLOOKUP(AB32,AB$71:AC$120,2,TRUE)</f>
        <v>　</v>
      </c>
      <c r="AD32" s="64"/>
      <c r="AE32" s="64"/>
      <c r="AF32" s="64"/>
      <c r="AG32" s="64"/>
      <c r="AH32" s="25"/>
      <c r="AI32" s="25" t="str">
        <f>VLOOKUP(AH32,AH$71:AI$120,2,TRUE)</f>
        <v> </v>
      </c>
      <c r="AJ32" s="25"/>
      <c r="AK32" s="25"/>
      <c r="AL32" s="103"/>
      <c r="AM32" s="26"/>
      <c r="AN32" s="97"/>
      <c r="AO32" s="26"/>
      <c r="AP32" s="25"/>
      <c r="AQ32" s="35"/>
    </row>
    <row r="33" spans="1:43" ht="18" customHeight="1">
      <c r="A33" s="121">
        <v>1</v>
      </c>
      <c r="B33" s="122">
        <v>11</v>
      </c>
      <c r="C33" s="123" t="str">
        <f t="shared" si="19"/>
        <v>女</v>
      </c>
      <c r="D33" s="122">
        <v>22</v>
      </c>
      <c r="E33" s="124" t="str">
        <f t="shared" si="20"/>
        <v>棒　高　跳</v>
      </c>
      <c r="F33" s="122">
        <v>6</v>
      </c>
      <c r="G33" s="198"/>
      <c r="H33" s="65"/>
      <c r="I33" s="215">
        <v>6</v>
      </c>
      <c r="J33" s="65"/>
      <c r="K33" s="65">
        <v>8</v>
      </c>
      <c r="L33" s="65">
        <v>2</v>
      </c>
      <c r="M33" s="245" t="str">
        <f t="shared" si="21"/>
        <v>名</v>
      </c>
      <c r="N33" s="245"/>
      <c r="O33" s="65"/>
      <c r="P33" s="247">
        <v>0.4166666666666667</v>
      </c>
      <c r="Q33" s="188">
        <f>$P33-$P$74</f>
        <v>0.3819444444444445</v>
      </c>
      <c r="R33" s="113" t="s">
        <v>4</v>
      </c>
      <c r="S33" s="188">
        <f>$P33-$P$72</f>
        <v>0.39583333333333337</v>
      </c>
      <c r="T33" s="140"/>
      <c r="U33" s="92"/>
      <c r="V33" s="92"/>
      <c r="W33" s="170"/>
      <c r="X33" s="72"/>
      <c r="Y33" s="72"/>
      <c r="Z33" s="72"/>
      <c r="AA33" s="73" t="s">
        <v>1</v>
      </c>
      <c r="AB33" s="74"/>
      <c r="AC33" s="74"/>
      <c r="AD33" s="74"/>
      <c r="AE33" s="74" t="s">
        <v>2</v>
      </c>
      <c r="AF33" s="75"/>
      <c r="AG33" s="75"/>
      <c r="AH33" s="29"/>
      <c r="AI33" s="206"/>
      <c r="AJ33" s="206"/>
      <c r="AK33" s="28"/>
      <c r="AL33" s="212" t="s">
        <v>3</v>
      </c>
      <c r="AM33" s="346" t="s">
        <v>56</v>
      </c>
      <c r="AN33" s="346"/>
      <c r="AO33" s="346"/>
      <c r="AP33" s="171"/>
      <c r="AQ33" s="35"/>
    </row>
    <row r="34" spans="1:43" ht="18" customHeight="1">
      <c r="A34" s="143">
        <v>2</v>
      </c>
      <c r="B34" s="144">
        <v>12</v>
      </c>
      <c r="C34" s="145" t="str">
        <f t="shared" si="19"/>
        <v>男</v>
      </c>
      <c r="D34" s="144">
        <v>22</v>
      </c>
      <c r="E34" s="146" t="str">
        <f t="shared" si="20"/>
        <v>棒　高　跳</v>
      </c>
      <c r="F34" s="144">
        <v>6</v>
      </c>
      <c r="G34" s="199" t="str">
        <f>VLOOKUP(F34,F$68:G$117,2,TRUE)</f>
        <v> Ｂ</v>
      </c>
      <c r="H34" s="66"/>
      <c r="I34" s="220">
        <v>24</v>
      </c>
      <c r="J34" s="66"/>
      <c r="K34" s="66">
        <v>16</v>
      </c>
      <c r="L34" s="66">
        <v>2</v>
      </c>
      <c r="M34" s="267" t="str">
        <f t="shared" si="21"/>
        <v>名</v>
      </c>
      <c r="N34" s="267"/>
      <c r="O34" s="66"/>
      <c r="P34" s="268">
        <v>0.5</v>
      </c>
      <c r="Q34" s="193">
        <f>$P34-$P$76</f>
        <v>0.4513888888888889</v>
      </c>
      <c r="R34" s="116" t="s">
        <v>4</v>
      </c>
      <c r="S34" s="193">
        <f>$P34-$P$74</f>
        <v>0.4652777777777778</v>
      </c>
      <c r="T34" s="148"/>
      <c r="U34" s="92"/>
      <c r="V34" s="92"/>
      <c r="W34" s="121">
        <v>1</v>
      </c>
      <c r="X34" s="122">
        <v>11</v>
      </c>
      <c r="Y34" s="123" t="str">
        <f>VLOOKUP(X34,X$71:Y$120,2,TRUE)</f>
        <v>女</v>
      </c>
      <c r="Z34" s="122">
        <v>21</v>
      </c>
      <c r="AA34" s="124" t="str">
        <f>VLOOKUP(Z34,Z$71:AA$120,2,TRUE)</f>
        <v>走　高　跳</v>
      </c>
      <c r="AB34" s="65">
        <v>13</v>
      </c>
      <c r="AC34" s="297" t="s">
        <v>89</v>
      </c>
      <c r="AD34" s="299" t="s">
        <v>112</v>
      </c>
      <c r="AE34" s="215">
        <v>54</v>
      </c>
      <c r="AF34" s="65"/>
      <c r="AG34" s="65">
        <v>56</v>
      </c>
      <c r="AH34" s="125">
        <v>2</v>
      </c>
      <c r="AI34" s="203" t="str">
        <f>VLOOKUP(AH34,AH$71:AI$120,2,TRUE)</f>
        <v>名</v>
      </c>
      <c r="AJ34" s="203"/>
      <c r="AK34" s="65"/>
      <c r="AL34" s="137">
        <v>0.4166666666666667</v>
      </c>
      <c r="AM34" s="188">
        <f>$AL34-$AL$77</f>
        <v>0.3819444444444445</v>
      </c>
      <c r="AN34" s="113" t="s">
        <v>4</v>
      </c>
      <c r="AO34" s="188">
        <f>$AL34-$AL$75</f>
        <v>0.39583333333333337</v>
      </c>
      <c r="AP34" s="140"/>
      <c r="AQ34" s="35"/>
    </row>
    <row r="35" spans="1:43" ht="18" customHeight="1">
      <c r="A35" s="121">
        <v>1</v>
      </c>
      <c r="B35" s="122">
        <v>11</v>
      </c>
      <c r="C35" s="123" t="str">
        <f t="shared" si="19"/>
        <v>女</v>
      </c>
      <c r="D35" s="122">
        <v>23</v>
      </c>
      <c r="E35" s="124" t="str">
        <f t="shared" si="20"/>
        <v>走　幅　跳</v>
      </c>
      <c r="F35" s="122">
        <v>0</v>
      </c>
      <c r="G35" s="297" t="str">
        <f>VLOOKUP(F35,F$68:G$117,2,TRUE)</f>
        <v>　</v>
      </c>
      <c r="H35" s="301" t="s">
        <v>111</v>
      </c>
      <c r="I35" s="215">
        <v>149</v>
      </c>
      <c r="J35" s="65"/>
      <c r="K35" s="65">
        <v>123</v>
      </c>
      <c r="L35" s="65">
        <v>2</v>
      </c>
      <c r="M35" s="245" t="str">
        <f t="shared" si="21"/>
        <v>名</v>
      </c>
      <c r="N35" s="245"/>
      <c r="O35" s="65"/>
      <c r="P35" s="247">
        <v>0.4166666666666667</v>
      </c>
      <c r="Q35" s="188">
        <f>$P35-$P$74</f>
        <v>0.3819444444444445</v>
      </c>
      <c r="R35" s="113" t="s">
        <v>4</v>
      </c>
      <c r="S35" s="188">
        <f>$P35-$P$72</f>
        <v>0.39583333333333337</v>
      </c>
      <c r="T35" s="140"/>
      <c r="U35" s="92"/>
      <c r="V35" s="92"/>
      <c r="W35" s="143">
        <v>2</v>
      </c>
      <c r="X35" s="144">
        <v>12</v>
      </c>
      <c r="Y35" s="145" t="str">
        <f>VLOOKUP(X35,X$71:Y$120,2,TRUE)</f>
        <v>男</v>
      </c>
      <c r="Z35" s="144">
        <v>21</v>
      </c>
      <c r="AA35" s="146" t="str">
        <f>VLOOKUP(Z35,Z$71:AA$120,2,TRUE)</f>
        <v>走　高　跳</v>
      </c>
      <c r="AB35" s="66">
        <v>5</v>
      </c>
      <c r="AC35" s="199" t="str">
        <f>VLOOKUP(AB35,AB$71:AC$120,2,TRUE)</f>
        <v> Ａ</v>
      </c>
      <c r="AD35" s="66"/>
      <c r="AE35" s="220">
        <v>13</v>
      </c>
      <c r="AF35" s="66"/>
      <c r="AG35" s="66">
        <v>15</v>
      </c>
      <c r="AH35" s="147">
        <v>2</v>
      </c>
      <c r="AI35" s="208" t="str">
        <f>VLOOKUP(AH35,AH$71:AI$120,2,TRUE)</f>
        <v>名</v>
      </c>
      <c r="AJ35" s="208"/>
      <c r="AK35" s="66"/>
      <c r="AL35" s="180">
        <v>0.5833333333333334</v>
      </c>
      <c r="AM35" s="193">
        <f>$AL35-$AL$77</f>
        <v>0.5486111111111112</v>
      </c>
      <c r="AN35" s="116" t="s">
        <v>4</v>
      </c>
      <c r="AO35" s="193">
        <f>$AL35-$AL$75</f>
        <v>0.5625</v>
      </c>
      <c r="AP35" s="148"/>
      <c r="AQ35" s="36"/>
    </row>
    <row r="36" spans="1:43" ht="18" customHeight="1">
      <c r="A36" s="312">
        <v>2</v>
      </c>
      <c r="B36" s="167"/>
      <c r="C36" s="313" t="s">
        <v>92</v>
      </c>
      <c r="D36" s="167"/>
      <c r="E36" s="168" t="s">
        <v>93</v>
      </c>
      <c r="F36" s="167"/>
      <c r="G36" s="315" t="s">
        <v>121</v>
      </c>
      <c r="H36" s="315" t="s">
        <v>111</v>
      </c>
      <c r="I36" s="222"/>
      <c r="J36" s="76"/>
      <c r="K36" s="76">
        <v>64</v>
      </c>
      <c r="L36" s="76"/>
      <c r="M36" s="263" t="s">
        <v>91</v>
      </c>
      <c r="N36" s="263"/>
      <c r="O36" s="76"/>
      <c r="P36" s="314">
        <v>0.5625</v>
      </c>
      <c r="Q36" s="238">
        <f>$P36-$P$74</f>
        <v>0.5277777777777778</v>
      </c>
      <c r="R36" s="97"/>
      <c r="S36" s="238">
        <f>$P36-$P$72</f>
        <v>0.5416666666666666</v>
      </c>
      <c r="T36" s="169"/>
      <c r="U36" s="92"/>
      <c r="V36" s="92"/>
      <c r="W36" s="149">
        <v>1</v>
      </c>
      <c r="X36" s="150"/>
      <c r="Y36" s="151" t="s">
        <v>92</v>
      </c>
      <c r="Z36" s="150"/>
      <c r="AA36" s="152" t="s">
        <v>99</v>
      </c>
      <c r="AB36" s="67"/>
      <c r="AC36" s="331" t="s">
        <v>94</v>
      </c>
      <c r="AD36" s="67"/>
      <c r="AE36" s="221"/>
      <c r="AF36" s="67"/>
      <c r="AG36" s="67">
        <v>7</v>
      </c>
      <c r="AH36" s="153"/>
      <c r="AI36" s="210" t="s">
        <v>91</v>
      </c>
      <c r="AJ36" s="210"/>
      <c r="AK36" s="67"/>
      <c r="AL36" s="181">
        <v>0.4583333333333333</v>
      </c>
      <c r="AM36" s="194">
        <v>0.40972222222222227</v>
      </c>
      <c r="AN36" s="119" t="s">
        <v>100</v>
      </c>
      <c r="AO36" s="194">
        <v>0.4236111111111111</v>
      </c>
      <c r="AP36" s="154"/>
      <c r="AQ36" s="36"/>
    </row>
    <row r="37" spans="1:43" ht="18" customHeight="1" thickBot="1">
      <c r="A37" s="132">
        <v>3</v>
      </c>
      <c r="B37" s="133">
        <v>12</v>
      </c>
      <c r="C37" s="134" t="str">
        <f t="shared" si="19"/>
        <v>男</v>
      </c>
      <c r="D37" s="133">
        <v>23</v>
      </c>
      <c r="E37" s="135" t="str">
        <f t="shared" si="20"/>
        <v>走　幅　跳</v>
      </c>
      <c r="F37" s="133">
        <v>0</v>
      </c>
      <c r="G37" s="302" t="s">
        <v>120</v>
      </c>
      <c r="H37" s="302" t="s">
        <v>111</v>
      </c>
      <c r="I37" s="219">
        <v>157</v>
      </c>
      <c r="J37" s="78"/>
      <c r="K37" s="78">
        <v>65</v>
      </c>
      <c r="L37" s="78">
        <v>2</v>
      </c>
      <c r="M37" s="252" t="str">
        <f t="shared" si="21"/>
        <v>名</v>
      </c>
      <c r="N37" s="252"/>
      <c r="O37" s="78"/>
      <c r="P37" s="254">
        <v>0.6458333333333334</v>
      </c>
      <c r="Q37" s="189">
        <f>$P37-$P$74</f>
        <v>0.6111111111111112</v>
      </c>
      <c r="R37" s="114" t="s">
        <v>4</v>
      </c>
      <c r="S37" s="189">
        <f>$P37-$P$72</f>
        <v>0.625</v>
      </c>
      <c r="T37" s="142"/>
      <c r="U37" s="92"/>
      <c r="V37" s="92"/>
      <c r="W37" s="160">
        <v>1</v>
      </c>
      <c r="X37" s="161">
        <v>12</v>
      </c>
      <c r="Y37" s="162" t="str">
        <f>VLOOKUP(X37,X$71:Y$120,2,TRUE)</f>
        <v>男</v>
      </c>
      <c r="Z37" s="161">
        <v>22</v>
      </c>
      <c r="AA37" s="163" t="s">
        <v>101</v>
      </c>
      <c r="AB37" s="164">
        <v>5</v>
      </c>
      <c r="AC37" s="201" t="str">
        <f>VLOOKUP(AB37,AB$71:AC$120,2,TRUE)</f>
        <v> Ａ</v>
      </c>
      <c r="AD37" s="164"/>
      <c r="AE37" s="218">
        <v>13</v>
      </c>
      <c r="AF37" s="164"/>
      <c r="AG37" s="164">
        <v>19</v>
      </c>
      <c r="AH37" s="165">
        <v>2</v>
      </c>
      <c r="AI37" s="207" t="str">
        <f>VLOOKUP(AH37,AH$71:AI$120,2,TRUE)</f>
        <v>名</v>
      </c>
      <c r="AJ37" s="207"/>
      <c r="AK37" s="164"/>
      <c r="AL37" s="179">
        <v>0.4166666666666667</v>
      </c>
      <c r="AM37" s="192">
        <v>0.3819444444444444</v>
      </c>
      <c r="AN37" s="120" t="s">
        <v>4</v>
      </c>
      <c r="AO37" s="192">
        <v>0.3958333333333333</v>
      </c>
      <c r="AP37" s="166"/>
      <c r="AQ37" s="36"/>
    </row>
    <row r="38" spans="1:43" ht="15" thickBot="1">
      <c r="A38" s="88"/>
      <c r="B38" s="70"/>
      <c r="C38" s="70"/>
      <c r="D38" s="70"/>
      <c r="E38" s="58"/>
      <c r="F38" s="58"/>
      <c r="G38" s="58"/>
      <c r="H38" s="70"/>
      <c r="I38" s="70"/>
      <c r="J38" s="70"/>
      <c r="K38" s="311"/>
      <c r="L38" s="70"/>
      <c r="M38" s="88"/>
      <c r="N38" s="88"/>
      <c r="O38" s="70"/>
      <c r="P38" s="269"/>
      <c r="U38" s="92"/>
      <c r="V38" s="92"/>
      <c r="W38" s="132">
        <v>2</v>
      </c>
      <c r="X38" s="133">
        <v>12</v>
      </c>
      <c r="Y38" s="134" t="str">
        <f>VLOOKUP(X38,X$71:Y$120,2,TRUE)</f>
        <v>男</v>
      </c>
      <c r="Z38" s="133">
        <v>24</v>
      </c>
      <c r="AA38" s="135" t="str">
        <f>VLOOKUP(Z38,Z$71:AA$120,2,TRUE)</f>
        <v>三　段　跳</v>
      </c>
      <c r="AB38" s="78">
        <v>5</v>
      </c>
      <c r="AC38" s="173" t="s">
        <v>89</v>
      </c>
      <c r="AD38" s="78"/>
      <c r="AE38" s="219">
        <v>41</v>
      </c>
      <c r="AF38" s="78"/>
      <c r="AG38" s="78">
        <v>51</v>
      </c>
      <c r="AH38" s="136">
        <v>2</v>
      </c>
      <c r="AI38" s="205" t="str">
        <f>VLOOKUP(AH38,AH$71:AI$120,2,TRUE)</f>
        <v>名</v>
      </c>
      <c r="AJ38" s="205"/>
      <c r="AK38" s="78"/>
      <c r="AL38" s="139">
        <v>0.5416666666666666</v>
      </c>
      <c r="AM38" s="189">
        <f>$AL38-$AL$77</f>
        <v>0.5069444444444444</v>
      </c>
      <c r="AN38" s="114" t="s">
        <v>4</v>
      </c>
      <c r="AO38" s="189">
        <f>$AL38-$AL$75</f>
        <v>0.5208333333333333</v>
      </c>
      <c r="AP38" s="142"/>
      <c r="AQ38" s="36"/>
    </row>
    <row r="39" spans="1:43" ht="18" customHeight="1" thickBot="1">
      <c r="A39" s="71"/>
      <c r="B39" s="62"/>
      <c r="C39" s="213" t="s">
        <v>6</v>
      </c>
      <c r="D39" s="62"/>
      <c r="E39" s="63"/>
      <c r="F39" s="62"/>
      <c r="G39" s="62" t="str">
        <f>VLOOKUP(F39,F$68:G$117,2,TRUE)</f>
        <v>　</v>
      </c>
      <c r="H39" s="64"/>
      <c r="I39" s="64"/>
      <c r="J39" s="64"/>
      <c r="K39" s="64"/>
      <c r="L39" s="64"/>
      <c r="M39" s="270" t="str">
        <f>VLOOKUP(L39,L$68:M$117,2,TRUE)</f>
        <v> </v>
      </c>
      <c r="N39" s="270"/>
      <c r="O39" s="64"/>
      <c r="P39" s="266"/>
      <c r="Q39" s="26"/>
      <c r="R39" s="26"/>
      <c r="S39" s="26"/>
      <c r="T39" s="25"/>
      <c r="U39" s="92"/>
      <c r="V39" s="92"/>
      <c r="W39" s="229"/>
      <c r="X39" s="230">
        <v>12</v>
      </c>
      <c r="Y39" s="231"/>
      <c r="Z39" s="230">
        <v>24</v>
      </c>
      <c r="AA39" s="232"/>
      <c r="AB39" s="77">
        <v>6</v>
      </c>
      <c r="AC39" s="324"/>
      <c r="AD39" s="77"/>
      <c r="AE39" s="325">
        <v>45</v>
      </c>
      <c r="AF39" s="77"/>
      <c r="AG39" s="77"/>
      <c r="AH39" s="326">
        <v>2</v>
      </c>
      <c r="AI39" s="327"/>
      <c r="AJ39" s="327"/>
      <c r="AK39" s="77"/>
      <c r="AL39" s="328"/>
      <c r="AM39" s="234"/>
      <c r="AN39" s="235"/>
      <c r="AO39" s="234"/>
      <c r="AP39" s="326"/>
      <c r="AQ39" s="35"/>
    </row>
    <row r="40" spans="1:43" ht="15" customHeight="1">
      <c r="A40" s="174"/>
      <c r="B40" s="72"/>
      <c r="C40" s="89"/>
      <c r="D40" s="72"/>
      <c r="E40" s="73" t="s">
        <v>1</v>
      </c>
      <c r="F40" s="73"/>
      <c r="G40" s="73"/>
      <c r="H40" s="74"/>
      <c r="I40" s="74" t="s">
        <v>2</v>
      </c>
      <c r="J40" s="75"/>
      <c r="K40" s="75"/>
      <c r="L40" s="75"/>
      <c r="M40" s="258"/>
      <c r="N40" s="258"/>
      <c r="O40" s="74"/>
      <c r="P40" s="259" t="s">
        <v>3</v>
      </c>
      <c r="Q40" s="346" t="s">
        <v>56</v>
      </c>
      <c r="R40" s="346"/>
      <c r="S40" s="346"/>
      <c r="T40" s="171"/>
      <c r="U40" s="31"/>
      <c r="V40" s="31"/>
      <c r="W40" s="69"/>
      <c r="X40" s="70"/>
      <c r="Y40" s="70"/>
      <c r="Z40" s="70"/>
      <c r="AA40" s="70"/>
      <c r="AB40" s="70"/>
      <c r="AC40" s="70"/>
      <c r="AD40" s="70"/>
      <c r="AE40" s="70"/>
      <c r="AF40" s="70"/>
      <c r="AG40" s="311"/>
      <c r="AI40" s="10"/>
      <c r="AJ40" s="10"/>
      <c r="AK40" s="70"/>
      <c r="AL40" s="104"/>
      <c r="AN40" s="94"/>
      <c r="AQ40" s="35"/>
    </row>
    <row r="41" spans="1:43" ht="18" customHeight="1">
      <c r="A41" s="332">
        <v>1</v>
      </c>
      <c r="B41" s="161">
        <v>11</v>
      </c>
      <c r="C41" s="162" t="str">
        <f>VLOOKUP(B41,B$68:C$117,2,TRUE)</f>
        <v>女</v>
      </c>
      <c r="D41" s="161">
        <v>25</v>
      </c>
      <c r="E41" s="163" t="str">
        <f>VLOOKUP(D41,D$68:E$117,2,TRUE)</f>
        <v>砲　丸　投</v>
      </c>
      <c r="F41" s="161"/>
      <c r="G41" s="201" t="str">
        <f>VLOOKUP(F41,F$68:G$117,2,TRUE)</f>
        <v>　</v>
      </c>
      <c r="H41" s="65"/>
      <c r="I41" s="215">
        <v>66</v>
      </c>
      <c r="J41" s="65"/>
      <c r="K41" s="65">
        <v>45</v>
      </c>
      <c r="L41" s="164">
        <v>2</v>
      </c>
      <c r="M41" s="271" t="str">
        <f>VLOOKUP(L41,L$68:M$117,2,TRUE)</f>
        <v>名</v>
      </c>
      <c r="N41" s="271"/>
      <c r="O41" s="164"/>
      <c r="P41" s="272">
        <v>0.4166666666666667</v>
      </c>
      <c r="Q41" s="188">
        <f>$P41-$P$74</f>
        <v>0.3819444444444445</v>
      </c>
      <c r="R41" s="113" t="s">
        <v>4</v>
      </c>
      <c r="S41" s="188">
        <f>$P41-$P$72</f>
        <v>0.39583333333333337</v>
      </c>
      <c r="T41" s="140"/>
      <c r="U41" s="92"/>
      <c r="V41" s="92"/>
      <c r="W41" s="69"/>
      <c r="X41" s="70"/>
      <c r="Y41" s="70"/>
      <c r="Z41" s="70"/>
      <c r="AA41" s="70"/>
      <c r="AB41" s="70"/>
      <c r="AC41" s="70"/>
      <c r="AD41" s="70"/>
      <c r="AE41" s="70"/>
      <c r="AF41" s="70"/>
      <c r="AG41" s="311"/>
      <c r="AI41" s="10"/>
      <c r="AJ41" s="10"/>
      <c r="AK41" s="70"/>
      <c r="AL41" s="104"/>
      <c r="AN41" s="94"/>
      <c r="AQ41" s="35"/>
    </row>
    <row r="42" spans="1:43" ht="18" customHeight="1">
      <c r="A42" s="129">
        <v>2</v>
      </c>
      <c r="B42" s="122"/>
      <c r="C42" s="123" t="s">
        <v>113</v>
      </c>
      <c r="D42" s="122"/>
      <c r="E42" s="124" t="s">
        <v>114</v>
      </c>
      <c r="F42" s="122"/>
      <c r="G42" s="198"/>
      <c r="H42" s="65"/>
      <c r="I42" s="215"/>
      <c r="J42" s="65"/>
      <c r="K42" s="65">
        <v>52</v>
      </c>
      <c r="L42" s="65"/>
      <c r="M42" s="245" t="s">
        <v>115</v>
      </c>
      <c r="N42" s="245"/>
      <c r="O42" s="65"/>
      <c r="P42" s="247">
        <v>0.5625</v>
      </c>
      <c r="Q42" s="195">
        <f>$P42-$P$74</f>
        <v>0.5277777777777778</v>
      </c>
      <c r="R42" s="117" t="s">
        <v>4</v>
      </c>
      <c r="S42" s="195">
        <f>$P42-$P$72</f>
        <v>0.5416666666666666</v>
      </c>
      <c r="T42" s="175"/>
      <c r="U42" s="92"/>
      <c r="V42" s="92"/>
      <c r="W42" s="69"/>
      <c r="X42" s="70"/>
      <c r="Y42" s="70"/>
      <c r="Z42" s="70"/>
      <c r="AA42" s="70"/>
      <c r="AB42" s="70"/>
      <c r="AC42" s="70"/>
      <c r="AD42" s="70"/>
      <c r="AE42" s="70"/>
      <c r="AF42" s="70"/>
      <c r="AG42" s="311"/>
      <c r="AI42" s="10"/>
      <c r="AJ42" s="10"/>
      <c r="AK42" s="70"/>
      <c r="AL42" s="104"/>
      <c r="AN42" s="94"/>
      <c r="AQ42" s="35"/>
    </row>
    <row r="43" spans="1:51" ht="18" customHeight="1" thickBot="1">
      <c r="A43" s="121">
        <v>3</v>
      </c>
      <c r="B43" s="122">
        <v>12</v>
      </c>
      <c r="C43" s="123" t="str">
        <f>VLOOKUP(B43,B$68:C$117,2,TRUE)</f>
        <v>男</v>
      </c>
      <c r="D43" s="122">
        <v>30</v>
      </c>
      <c r="E43" s="124" t="str">
        <f>VLOOKUP(D43,D$68:E$117,2,TRUE)</f>
        <v>少年B砲丸投</v>
      </c>
      <c r="F43" s="122">
        <v>8</v>
      </c>
      <c r="G43" s="198"/>
      <c r="H43" s="65"/>
      <c r="I43" s="215">
        <v>67</v>
      </c>
      <c r="J43" s="65"/>
      <c r="K43" s="65">
        <v>4</v>
      </c>
      <c r="L43" s="65">
        <v>2</v>
      </c>
      <c r="M43" s="245" t="str">
        <f>VLOOKUP(L43,L$68:M$117,2,TRUE)</f>
        <v>名</v>
      </c>
      <c r="N43" s="245"/>
      <c r="O43" s="65"/>
      <c r="P43" s="247">
        <v>0.5625</v>
      </c>
      <c r="Q43" s="195">
        <f>$P43-$P$74</f>
        <v>0.5277777777777778</v>
      </c>
      <c r="R43" s="117" t="s">
        <v>4</v>
      </c>
      <c r="S43" s="195">
        <f>$P43-$P$72</f>
        <v>0.5416666666666666</v>
      </c>
      <c r="T43" s="175"/>
      <c r="U43" s="92"/>
      <c r="V43" s="92"/>
      <c r="W43" s="71"/>
      <c r="X43" s="62"/>
      <c r="Y43" s="213" t="s">
        <v>6</v>
      </c>
      <c r="Z43" s="62"/>
      <c r="AA43" s="63"/>
      <c r="AB43" s="64"/>
      <c r="AC43" s="64" t="str">
        <f>VLOOKUP(AB43,AB$71:AC$120,2,TRUE)</f>
        <v>　</v>
      </c>
      <c r="AD43" s="64"/>
      <c r="AE43" s="64"/>
      <c r="AF43" s="64"/>
      <c r="AG43" s="64"/>
      <c r="AH43" s="25"/>
      <c r="AI43" s="209" t="str">
        <f>VLOOKUP(AH43,AH$71:AI$120,2,TRUE)</f>
        <v> </v>
      </c>
      <c r="AJ43" s="209"/>
      <c r="AK43" s="64"/>
      <c r="AL43" s="103"/>
      <c r="AM43" s="26"/>
      <c r="AN43" s="97"/>
      <c r="AO43" s="26"/>
      <c r="AP43" s="25"/>
      <c r="AQ43" s="35"/>
      <c r="AR43" s="236"/>
      <c r="AS43" s="167"/>
      <c r="AT43" s="237"/>
      <c r="AU43" s="167"/>
      <c r="AV43" s="168"/>
      <c r="AW43" s="76"/>
      <c r="AX43" s="295"/>
      <c r="AY43" s="23"/>
    </row>
    <row r="44" spans="1:43" ht="18" customHeight="1">
      <c r="A44" s="143">
        <v>4</v>
      </c>
      <c r="B44" s="144">
        <v>12</v>
      </c>
      <c r="C44" s="145" t="str">
        <f>VLOOKUP(B44,B$68:C$117,2,TRUE)</f>
        <v>男</v>
      </c>
      <c r="D44" s="144">
        <v>31</v>
      </c>
      <c r="E44" s="146" t="str">
        <f>VLOOKUP(D44,D$68:E$117,2,TRUE)</f>
        <v>成年砲丸投</v>
      </c>
      <c r="F44" s="144">
        <v>7</v>
      </c>
      <c r="G44" s="199"/>
      <c r="H44" s="66"/>
      <c r="I44" s="220">
        <v>4</v>
      </c>
      <c r="J44" s="66"/>
      <c r="K44" s="66">
        <v>1</v>
      </c>
      <c r="L44" s="66">
        <v>2</v>
      </c>
      <c r="M44" s="267" t="str">
        <f>VLOOKUP(L44,L$68:M$117,2,TRUE)</f>
        <v>名</v>
      </c>
      <c r="N44" s="267"/>
      <c r="O44" s="66"/>
      <c r="P44" s="268">
        <v>0.5625</v>
      </c>
      <c r="Q44" s="196">
        <f>$P44-$P$74</f>
        <v>0.5277777777777778</v>
      </c>
      <c r="R44" s="116" t="s">
        <v>4</v>
      </c>
      <c r="S44" s="193">
        <f>$P44-$P$72</f>
        <v>0.5416666666666666</v>
      </c>
      <c r="T44" s="148"/>
      <c r="U44" s="92"/>
      <c r="V44" s="92"/>
      <c r="W44" s="170"/>
      <c r="X44" s="72"/>
      <c r="Y44" s="72"/>
      <c r="Z44" s="72"/>
      <c r="AA44" s="73" t="s">
        <v>1</v>
      </c>
      <c r="AB44" s="74"/>
      <c r="AC44" s="74"/>
      <c r="AD44" s="74"/>
      <c r="AE44" s="75" t="s">
        <v>2</v>
      </c>
      <c r="AF44" s="75"/>
      <c r="AG44" s="75"/>
      <c r="AH44" s="29"/>
      <c r="AI44" s="206"/>
      <c r="AJ44" s="206"/>
      <c r="AK44" s="74"/>
      <c r="AL44" s="212" t="s">
        <v>3</v>
      </c>
      <c r="AM44" s="346" t="s">
        <v>56</v>
      </c>
      <c r="AN44" s="346"/>
      <c r="AO44" s="346"/>
      <c r="AP44" s="171"/>
      <c r="AQ44" s="35"/>
    </row>
    <row r="45" spans="1:43" ht="18" customHeight="1">
      <c r="A45" s="121">
        <v>1</v>
      </c>
      <c r="B45" s="122">
        <v>12</v>
      </c>
      <c r="C45" s="123" t="str">
        <f>VLOOKUP(B45,B$68:C$117,2,TRUE)</f>
        <v>男</v>
      </c>
      <c r="D45" s="122">
        <v>28</v>
      </c>
      <c r="E45" s="124" t="s">
        <v>122</v>
      </c>
      <c r="F45" s="122"/>
      <c r="G45" s="172" t="s">
        <v>123</v>
      </c>
      <c r="H45" s="65"/>
      <c r="I45" s="215">
        <v>74</v>
      </c>
      <c r="J45" s="65"/>
      <c r="K45" s="65">
        <v>41</v>
      </c>
      <c r="L45" s="65">
        <v>2</v>
      </c>
      <c r="M45" s="245" t="str">
        <f>VLOOKUP(L45,L$68:M$117,2,TRUE)</f>
        <v>名</v>
      </c>
      <c r="N45" s="245"/>
      <c r="O45" s="65"/>
      <c r="P45" s="247">
        <v>0.4166666666666667</v>
      </c>
      <c r="Q45" s="188">
        <f>$P45-$P$75</f>
        <v>0.375</v>
      </c>
      <c r="R45" s="113" t="s">
        <v>4</v>
      </c>
      <c r="S45" s="188">
        <f>$P45-$P$73</f>
        <v>0.3888888888888889</v>
      </c>
      <c r="T45" s="140"/>
      <c r="U45" s="92"/>
      <c r="V45" s="92"/>
      <c r="W45" s="129">
        <v>1</v>
      </c>
      <c r="X45" s="127">
        <v>12</v>
      </c>
      <c r="Y45" s="126" t="str">
        <f>VLOOKUP(X45,X$71:Y$120,2,TRUE)</f>
        <v>男</v>
      </c>
      <c r="Z45" s="127">
        <v>29</v>
      </c>
      <c r="AA45" s="128" t="s">
        <v>116</v>
      </c>
      <c r="AB45" s="130">
        <v>9</v>
      </c>
      <c r="AC45" s="202"/>
      <c r="AD45" s="130"/>
      <c r="AE45" s="215">
        <v>7</v>
      </c>
      <c r="AF45" s="130"/>
      <c r="AG45" s="65">
        <v>3</v>
      </c>
      <c r="AH45" s="125">
        <v>2</v>
      </c>
      <c r="AI45" s="203" t="str">
        <f>VLOOKUP(AH45,AH$71:AI$120,2,TRUE)</f>
        <v>名</v>
      </c>
      <c r="AJ45" s="203"/>
      <c r="AK45" s="65"/>
      <c r="AL45" s="137">
        <v>0.4166666666666667</v>
      </c>
      <c r="AM45" s="188">
        <f>$AL45-$AL$78</f>
        <v>0.375</v>
      </c>
      <c r="AN45" s="113" t="s">
        <v>4</v>
      </c>
      <c r="AO45" s="188">
        <f>$AL45-$AL$76</f>
        <v>0.3888888888888889</v>
      </c>
      <c r="AP45" s="140"/>
      <c r="AQ45" s="35"/>
    </row>
    <row r="46" spans="1:43" ht="18" customHeight="1">
      <c r="A46" s="129">
        <v>2</v>
      </c>
      <c r="B46" s="127"/>
      <c r="C46" s="126" t="s">
        <v>92</v>
      </c>
      <c r="D46" s="127"/>
      <c r="E46" s="128" t="s">
        <v>122</v>
      </c>
      <c r="F46" s="127"/>
      <c r="G46" s="298" t="s">
        <v>124</v>
      </c>
      <c r="H46" s="130"/>
      <c r="I46" s="216"/>
      <c r="J46" s="130"/>
      <c r="K46" s="130">
        <v>40</v>
      </c>
      <c r="L46" s="130"/>
      <c r="M46" s="249" t="s">
        <v>91</v>
      </c>
      <c r="N46" s="249"/>
      <c r="O46" s="130"/>
      <c r="P46" s="251">
        <v>0.5208333333333334</v>
      </c>
      <c r="Q46" s="188">
        <f>$P46-$P$75</f>
        <v>0.4791666666666667</v>
      </c>
      <c r="R46" s="113" t="s">
        <v>4</v>
      </c>
      <c r="S46" s="188">
        <f>$P46-$P$73</f>
        <v>0.4930555555555556</v>
      </c>
      <c r="T46" s="141"/>
      <c r="U46" s="92"/>
      <c r="V46" s="92"/>
      <c r="W46" s="129">
        <v>2</v>
      </c>
      <c r="X46" s="127"/>
      <c r="Y46" s="126" t="s">
        <v>90</v>
      </c>
      <c r="Z46" s="127"/>
      <c r="AA46" s="128" t="s">
        <v>96</v>
      </c>
      <c r="AB46" s="130"/>
      <c r="AC46" s="202"/>
      <c r="AD46" s="130"/>
      <c r="AE46" s="215"/>
      <c r="AF46" s="65"/>
      <c r="AG46" s="65">
        <v>55</v>
      </c>
      <c r="AH46" s="125"/>
      <c r="AI46" s="203" t="s">
        <v>91</v>
      </c>
      <c r="AJ46" s="203"/>
      <c r="AK46" s="65"/>
      <c r="AL46" s="137">
        <v>0.4166666666666667</v>
      </c>
      <c r="AM46" s="188">
        <v>0.375</v>
      </c>
      <c r="AN46" s="113" t="s">
        <v>4</v>
      </c>
      <c r="AO46" s="188">
        <v>0.3888888888888889</v>
      </c>
      <c r="AP46" s="140"/>
      <c r="AQ46" s="35"/>
    </row>
    <row r="47" spans="1:43" ht="18" customHeight="1" thickBot="1">
      <c r="A47" s="155">
        <v>3</v>
      </c>
      <c r="B47" s="156">
        <v>11</v>
      </c>
      <c r="C47" s="157" t="str">
        <f>VLOOKUP(B47,B$68:C$117,2,TRUE)</f>
        <v>女</v>
      </c>
      <c r="D47" s="156">
        <v>28</v>
      </c>
      <c r="E47" s="158" t="str">
        <f>VLOOKUP(D47,D$68:E$117,2,TRUE)</f>
        <v>や　り　投</v>
      </c>
      <c r="F47" s="156"/>
      <c r="G47" s="156" t="str">
        <f>VLOOKUP(F47,F$68:G$117,2,TRUE)</f>
        <v>　</v>
      </c>
      <c r="H47" s="68"/>
      <c r="I47" s="217">
        <v>69</v>
      </c>
      <c r="J47" s="68"/>
      <c r="K47" s="68">
        <v>64</v>
      </c>
      <c r="L47" s="68">
        <v>2</v>
      </c>
      <c r="M47" s="273" t="str">
        <f>VLOOKUP(L47,L$68:M$117,2,TRUE)</f>
        <v>名</v>
      </c>
      <c r="N47" s="273"/>
      <c r="O47" s="68"/>
      <c r="P47" s="274">
        <v>0.625</v>
      </c>
      <c r="Q47" s="191">
        <f>$P47-$P$75</f>
        <v>0.5833333333333334</v>
      </c>
      <c r="R47" s="118" t="s">
        <v>4</v>
      </c>
      <c r="S47" s="191">
        <f>$P47-$P$73</f>
        <v>0.5972222222222222</v>
      </c>
      <c r="T47" s="159"/>
      <c r="U47" s="92"/>
      <c r="V47" s="92"/>
      <c r="W47" s="316">
        <v>3</v>
      </c>
      <c r="X47" s="317">
        <v>12</v>
      </c>
      <c r="Y47" s="318" t="s">
        <v>97</v>
      </c>
      <c r="Z47" s="317">
        <v>30</v>
      </c>
      <c r="AA47" s="319" t="s">
        <v>98</v>
      </c>
      <c r="AB47" s="320">
        <v>10</v>
      </c>
      <c r="AC47" s="321"/>
      <c r="AD47" s="320"/>
      <c r="AE47" s="222">
        <v>54</v>
      </c>
      <c r="AF47" s="76"/>
      <c r="AG47" s="76">
        <v>45</v>
      </c>
      <c r="AH47" s="92">
        <v>2</v>
      </c>
      <c r="AI47" s="211" t="str">
        <f>VLOOKUP(AH47,AH$71:AI$120,2,TRUE)</f>
        <v>名</v>
      </c>
      <c r="AJ47" s="211"/>
      <c r="AK47" s="76"/>
      <c r="AL47" s="322">
        <v>0.5625</v>
      </c>
      <c r="AM47" s="238">
        <v>0.5208333333333334</v>
      </c>
      <c r="AN47" s="97" t="s">
        <v>4</v>
      </c>
      <c r="AO47" s="238">
        <v>0.5347222222222222</v>
      </c>
      <c r="AP47" s="169"/>
      <c r="AQ47" s="36"/>
    </row>
    <row r="48" spans="1:43" ht="18" customHeight="1">
      <c r="A48" s="88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R48" s="10"/>
      <c r="U48" s="92"/>
      <c r="V48" s="92"/>
      <c r="W48" s="229"/>
      <c r="X48" s="230">
        <v>11</v>
      </c>
      <c r="Y48" s="231"/>
      <c r="Z48" s="230">
        <v>26</v>
      </c>
      <c r="AA48" s="232"/>
      <c r="AB48" s="77">
        <v>10</v>
      </c>
      <c r="AC48" s="324"/>
      <c r="AD48" s="77"/>
      <c r="AE48" s="325">
        <v>75</v>
      </c>
      <c r="AF48" s="77"/>
      <c r="AG48" s="77"/>
      <c r="AH48" s="326">
        <v>2</v>
      </c>
      <c r="AI48" s="327"/>
      <c r="AJ48" s="327"/>
      <c r="AK48" s="77"/>
      <c r="AL48" s="328"/>
      <c r="AM48" s="329"/>
      <c r="AN48" s="330"/>
      <c r="AO48" s="329"/>
      <c r="AP48" s="326"/>
      <c r="AQ48" s="36"/>
    </row>
    <row r="49" spans="1:43" ht="18" customHeight="1" thickBot="1">
      <c r="A49" s="79"/>
      <c r="B49" s="80"/>
      <c r="C49" s="81"/>
      <c r="D49" s="80"/>
      <c r="E49" s="82"/>
      <c r="F49" s="83"/>
      <c r="G49" s="83"/>
      <c r="H49" s="83"/>
      <c r="I49" s="83"/>
      <c r="J49" s="83"/>
      <c r="K49" s="84"/>
      <c r="L49" s="83"/>
      <c r="M49" s="83"/>
      <c r="N49" s="83"/>
      <c r="O49" s="83"/>
      <c r="P49" s="275"/>
      <c r="Q49" s="8"/>
      <c r="R49" s="8"/>
      <c r="S49" s="8"/>
      <c r="T49" s="6"/>
      <c r="U49" s="6"/>
      <c r="V49" s="6"/>
      <c r="W49" s="349" t="s">
        <v>52</v>
      </c>
      <c r="X49" s="349"/>
      <c r="Y49" s="349"/>
      <c r="Z49" s="349"/>
      <c r="AA49" s="349"/>
      <c r="AB49" s="54"/>
      <c r="AC49" s="54"/>
      <c r="AD49" s="54"/>
      <c r="AE49" s="54"/>
      <c r="AF49" s="54"/>
      <c r="AG49" s="76"/>
      <c r="AH49" s="31"/>
      <c r="AI49" s="323"/>
      <c r="AJ49" s="323"/>
      <c r="AK49" s="54"/>
      <c r="AL49" s="101"/>
      <c r="AM49" s="32"/>
      <c r="AN49" s="95"/>
      <c r="AO49" s="32"/>
      <c r="AP49" s="31"/>
      <c r="AQ49" s="36"/>
    </row>
    <row r="50" spans="1:43" ht="17.25" customHeight="1">
      <c r="A50" s="21"/>
      <c r="B50" s="18"/>
      <c r="C50" s="340" t="s">
        <v>125</v>
      </c>
      <c r="D50" s="18"/>
      <c r="E50" s="19"/>
      <c r="F50" s="6"/>
      <c r="G50" s="6"/>
      <c r="H50" s="6"/>
      <c r="I50" s="6"/>
      <c r="J50" s="83"/>
      <c r="K50" s="84"/>
      <c r="L50" s="83"/>
      <c r="M50" s="83"/>
      <c r="N50" s="83"/>
      <c r="O50" s="83"/>
      <c r="P50" s="275"/>
      <c r="Q50" s="8"/>
      <c r="R50" s="8"/>
      <c r="S50" s="8"/>
      <c r="T50" s="6"/>
      <c r="U50" s="6"/>
      <c r="V50" s="6"/>
      <c r="W50" s="170"/>
      <c r="X50" s="72"/>
      <c r="Y50" s="72"/>
      <c r="Z50" s="72"/>
      <c r="AA50" s="73" t="s">
        <v>1</v>
      </c>
      <c r="AB50" s="74"/>
      <c r="AC50" s="74"/>
      <c r="AD50" s="74"/>
      <c r="AE50" s="75" t="s">
        <v>2</v>
      </c>
      <c r="AF50" s="75"/>
      <c r="AG50" s="75"/>
      <c r="AH50" s="29"/>
      <c r="AI50" s="206"/>
      <c r="AJ50" s="206"/>
      <c r="AK50" s="74"/>
      <c r="AL50" s="212" t="s">
        <v>3</v>
      </c>
      <c r="AM50" s="214" t="s">
        <v>56</v>
      </c>
      <c r="AN50" s="214"/>
      <c r="AO50" s="214"/>
      <c r="AP50" s="171"/>
      <c r="AQ50" s="27"/>
    </row>
    <row r="51" spans="3:43" ht="17.25" customHeight="1">
      <c r="C51" s="340" t="s">
        <v>126</v>
      </c>
      <c r="J51" s="70"/>
      <c r="K51" s="70"/>
      <c r="L51" s="70"/>
      <c r="M51" s="70"/>
      <c r="N51" s="70"/>
      <c r="O51" s="70"/>
      <c r="P51" s="70"/>
      <c r="U51" s="6"/>
      <c r="V51" s="6"/>
      <c r="W51" s="121">
        <v>1</v>
      </c>
      <c r="X51" s="122">
        <v>11</v>
      </c>
      <c r="Y51" s="123" t="str">
        <f>VLOOKUP(X51,X$71:Y$120,2,TRUE)</f>
        <v>女</v>
      </c>
      <c r="Z51" s="122">
        <v>27</v>
      </c>
      <c r="AA51" s="124" t="str">
        <f>VLOOKUP(Z51,Z$71:AA$120,2,TRUE)</f>
        <v>ハンマー投</v>
      </c>
      <c r="AB51" s="65"/>
      <c r="AC51" s="65" t="str">
        <f>VLOOKUP(AB51,AB$71:AC$120,2,TRUE)</f>
        <v>　</v>
      </c>
      <c r="AD51" s="65"/>
      <c r="AE51" s="215">
        <v>3</v>
      </c>
      <c r="AF51" s="65"/>
      <c r="AG51" s="65">
        <v>10</v>
      </c>
      <c r="AH51" s="125">
        <v>2</v>
      </c>
      <c r="AI51" s="203" t="str">
        <f>VLOOKUP(AH51,AH$71:AI$120,2,TRUE)</f>
        <v>名</v>
      </c>
      <c r="AJ51" s="203"/>
      <c r="AK51" s="65"/>
      <c r="AL51" s="137">
        <v>0.625</v>
      </c>
      <c r="AM51" s="188">
        <f>$AL51-$AL$77</f>
        <v>0.5902777777777778</v>
      </c>
      <c r="AN51" s="113" t="s">
        <v>4</v>
      </c>
      <c r="AO51" s="188">
        <f>$AL51-$AL$75</f>
        <v>0.6041666666666666</v>
      </c>
      <c r="AP51" s="140"/>
      <c r="AQ51" s="27"/>
    </row>
    <row r="52" spans="1:43" ht="17.25" customHeight="1" thickBot="1">
      <c r="A52" s="21"/>
      <c r="B52" s="18"/>
      <c r="C52" s="340" t="s">
        <v>127</v>
      </c>
      <c r="D52" s="18"/>
      <c r="E52" s="19"/>
      <c r="F52" s="6"/>
      <c r="G52" s="6"/>
      <c r="H52" s="6"/>
      <c r="I52" s="6"/>
      <c r="J52" s="83"/>
      <c r="K52" s="84"/>
      <c r="L52" s="83"/>
      <c r="M52" s="83"/>
      <c r="N52" s="83"/>
      <c r="O52" s="83"/>
      <c r="P52" s="275"/>
      <c r="Q52" s="8"/>
      <c r="R52" s="8"/>
      <c r="S52" s="8"/>
      <c r="T52" s="6"/>
      <c r="U52" s="6"/>
      <c r="V52" s="6"/>
      <c r="W52" s="316">
        <v>2</v>
      </c>
      <c r="X52" s="317">
        <v>12</v>
      </c>
      <c r="Y52" s="318" t="str">
        <f>VLOOKUP(X52,X$71:Y$120,2,TRUE)</f>
        <v>男</v>
      </c>
      <c r="Z52" s="317">
        <v>32</v>
      </c>
      <c r="AA52" s="333" t="s">
        <v>117</v>
      </c>
      <c r="AB52" s="320">
        <v>8</v>
      </c>
      <c r="AC52" s="334"/>
      <c r="AD52" s="320"/>
      <c r="AE52" s="335">
        <v>25</v>
      </c>
      <c r="AF52" s="320"/>
      <c r="AG52" s="320">
        <v>32</v>
      </c>
      <c r="AH52" s="336">
        <v>2</v>
      </c>
      <c r="AI52" s="337" t="str">
        <f>VLOOKUP(AH52,AH$71:AI$120,2,TRUE)</f>
        <v>名</v>
      </c>
      <c r="AJ52" s="337"/>
      <c r="AK52" s="320"/>
      <c r="AL52" s="338">
        <v>0.625</v>
      </c>
      <c r="AM52" s="339">
        <f>$AL52-$AL$77</f>
        <v>0.5902777777777778</v>
      </c>
      <c r="AN52" s="117" t="s">
        <v>4</v>
      </c>
      <c r="AO52" s="195">
        <f>$AL52-$AL$75</f>
        <v>0.6041666666666666</v>
      </c>
      <c r="AP52" s="142"/>
      <c r="AQ52" s="27"/>
    </row>
    <row r="53" spans="1:43" ht="18" thickBot="1">
      <c r="A53" s="21"/>
      <c r="B53" s="18"/>
      <c r="C53" s="22"/>
      <c r="D53" s="18"/>
      <c r="E53" s="19"/>
      <c r="F53" s="6"/>
      <c r="G53" s="6"/>
      <c r="H53" s="6"/>
      <c r="I53" s="6"/>
      <c r="J53" s="83"/>
      <c r="K53" s="84"/>
      <c r="L53" s="83"/>
      <c r="M53" s="83"/>
      <c r="N53" s="83"/>
      <c r="O53" s="83"/>
      <c r="P53" s="275"/>
      <c r="Q53" s="8"/>
      <c r="R53" s="8"/>
      <c r="S53" s="8"/>
      <c r="T53" s="6"/>
      <c r="U53" s="6"/>
      <c r="V53" s="6"/>
      <c r="W53" s="132">
        <v>3</v>
      </c>
      <c r="X53" s="133"/>
      <c r="Y53" s="134" t="s">
        <v>90</v>
      </c>
      <c r="Z53" s="133"/>
      <c r="AA53" s="135" t="s">
        <v>118</v>
      </c>
      <c r="AB53" s="78"/>
      <c r="AC53" s="173"/>
      <c r="AD53" s="78"/>
      <c r="AE53" s="219"/>
      <c r="AF53" s="78"/>
      <c r="AG53" s="78">
        <v>5</v>
      </c>
      <c r="AH53" s="136"/>
      <c r="AI53" s="205" t="s">
        <v>91</v>
      </c>
      <c r="AJ53" s="205"/>
      <c r="AK53" s="78"/>
      <c r="AL53" s="139">
        <v>0.625</v>
      </c>
      <c r="AM53" s="197">
        <f>$AL53-$AL$77</f>
        <v>0.5902777777777778</v>
      </c>
      <c r="AN53" s="114" t="s">
        <v>4</v>
      </c>
      <c r="AO53" s="189">
        <f>$AL53-$AL$75</f>
        <v>0.6041666666666666</v>
      </c>
      <c r="AP53" s="159"/>
      <c r="AQ53" s="27"/>
    </row>
    <row r="54" spans="1:43" ht="17.25">
      <c r="A54" s="21"/>
      <c r="B54" s="18"/>
      <c r="C54" s="22"/>
      <c r="D54" s="18"/>
      <c r="E54" s="19"/>
      <c r="F54" s="6"/>
      <c r="G54" s="6"/>
      <c r="H54" s="6"/>
      <c r="I54" s="6"/>
      <c r="J54" s="6"/>
      <c r="K54" s="17"/>
      <c r="L54" s="6"/>
      <c r="M54" s="6"/>
      <c r="N54" s="6"/>
      <c r="O54" s="6"/>
      <c r="P54" s="20"/>
      <c r="Q54" s="8"/>
      <c r="R54" s="8"/>
      <c r="S54" s="8"/>
      <c r="T54" s="6"/>
      <c r="U54" s="6"/>
      <c r="V54" s="6"/>
      <c r="W54" s="79"/>
      <c r="X54" s="80"/>
      <c r="Y54" s="81"/>
      <c r="Z54" s="80"/>
      <c r="AA54" s="82"/>
      <c r="AB54" s="83"/>
      <c r="AC54" s="83"/>
      <c r="AD54" s="83"/>
      <c r="AE54" s="83"/>
      <c r="AF54" s="83"/>
      <c r="AG54" s="83"/>
      <c r="AH54" s="6"/>
      <c r="AI54" s="6"/>
      <c r="AJ54" s="6"/>
      <c r="AK54" s="6"/>
      <c r="AL54" s="105"/>
      <c r="AM54" s="8"/>
      <c r="AN54" s="96"/>
      <c r="AO54" s="8"/>
      <c r="AP54" s="6"/>
      <c r="AQ54" s="27"/>
    </row>
    <row r="55" spans="1:43" ht="14.25">
      <c r="A55" s="13"/>
      <c r="B55" s="6"/>
      <c r="C55" s="6"/>
      <c r="D55" s="6"/>
      <c r="E55" s="6"/>
      <c r="F55" s="6"/>
      <c r="G55" s="6"/>
      <c r="H55" s="6"/>
      <c r="I55" s="6"/>
      <c r="J55" s="6"/>
      <c r="K55" s="17"/>
      <c r="L55" s="6"/>
      <c r="M55" s="6"/>
      <c r="N55" s="6"/>
      <c r="O55" s="6"/>
      <c r="P55" s="6"/>
      <c r="Q55" s="6"/>
      <c r="R55" s="6"/>
      <c r="S55" s="6"/>
      <c r="T55" s="6"/>
      <c r="U55" s="1"/>
      <c r="V55" s="1"/>
      <c r="W55" s="79"/>
      <c r="X55" s="80"/>
      <c r="Y55" s="81"/>
      <c r="Z55" s="80"/>
      <c r="AA55" s="82"/>
      <c r="AB55" s="83"/>
      <c r="AC55" s="83"/>
      <c r="AD55" s="83"/>
      <c r="AE55" s="83"/>
      <c r="AF55" s="83"/>
      <c r="AG55" s="83"/>
      <c r="AH55" s="6"/>
      <c r="AI55" s="6"/>
      <c r="AJ55" s="6"/>
      <c r="AK55" s="6"/>
      <c r="AL55" s="105"/>
      <c r="AM55" s="8"/>
      <c r="AN55" s="96"/>
      <c r="AO55" s="8"/>
      <c r="AP55" s="6"/>
      <c r="AQ55" s="27"/>
    </row>
    <row r="56" spans="1:43" ht="14.25">
      <c r="A56" s="13"/>
      <c r="B56" s="6"/>
      <c r="C56" s="6"/>
      <c r="D56" s="6"/>
      <c r="E56" s="6"/>
      <c r="F56" s="6"/>
      <c r="G56" s="6"/>
      <c r="H56" s="6"/>
      <c r="I56" s="6"/>
      <c r="J56" s="6"/>
      <c r="K56" s="17"/>
      <c r="L56" s="6"/>
      <c r="M56" s="6"/>
      <c r="N56" s="6"/>
      <c r="O56" s="6"/>
      <c r="P56" s="6"/>
      <c r="Q56" s="6"/>
      <c r="R56" s="6"/>
      <c r="S56" s="6"/>
      <c r="T56" s="6"/>
      <c r="U56" s="1"/>
      <c r="V56" s="1"/>
      <c r="W56" s="79"/>
      <c r="X56" s="80"/>
      <c r="Y56" s="81"/>
      <c r="Z56" s="80"/>
      <c r="AA56" s="82"/>
      <c r="AB56" s="83"/>
      <c r="AC56" s="83"/>
      <c r="AD56" s="83"/>
      <c r="AE56" s="83"/>
      <c r="AF56" s="83"/>
      <c r="AG56" s="83"/>
      <c r="AH56" s="6"/>
      <c r="AI56" s="6"/>
      <c r="AJ56" s="6"/>
      <c r="AK56" s="6"/>
      <c r="AL56" s="105"/>
      <c r="AM56" s="8"/>
      <c r="AN56" s="96"/>
      <c r="AO56" s="8"/>
      <c r="AP56" s="6"/>
      <c r="AQ56" s="27"/>
    </row>
    <row r="57" spans="1:43" ht="17.25">
      <c r="A57" s="13"/>
      <c r="B57" s="6"/>
      <c r="C57" s="6"/>
      <c r="D57" s="6"/>
      <c r="E57" s="6"/>
      <c r="F57" s="6"/>
      <c r="G57" s="6"/>
      <c r="H57" s="6"/>
      <c r="I57" s="6"/>
      <c r="J57" s="6"/>
      <c r="K57" s="17"/>
      <c r="L57" s="6"/>
      <c r="M57" s="6"/>
      <c r="N57" s="6"/>
      <c r="O57" s="6"/>
      <c r="P57" s="6"/>
      <c r="Q57" s="6"/>
      <c r="R57" s="6"/>
      <c r="S57" s="6"/>
      <c r="T57" s="6"/>
      <c r="U57" s="1"/>
      <c r="V57" s="1"/>
      <c r="W57" s="79"/>
      <c r="X57" s="80"/>
      <c r="Y57" s="81"/>
      <c r="Z57" s="80"/>
      <c r="AA57" s="82"/>
      <c r="AB57" s="83"/>
      <c r="AC57" s="83"/>
      <c r="AD57" s="83"/>
      <c r="AE57" s="83"/>
      <c r="AF57" s="83"/>
      <c r="AG57" s="84"/>
      <c r="AH57" s="6"/>
      <c r="AI57" s="6"/>
      <c r="AJ57" s="6"/>
      <c r="AK57" s="6"/>
      <c r="AL57" s="106"/>
      <c r="AM57" s="8"/>
      <c r="AN57" s="96"/>
      <c r="AO57" s="8"/>
      <c r="AP57" s="6"/>
      <c r="AQ57" s="23"/>
    </row>
    <row r="58" spans="1:43" ht="14.25">
      <c r="A58" s="11"/>
      <c r="B58" s="1"/>
      <c r="C58" s="1" t="str">
        <f>VLOOKUP(B58,B$68:C$117,2,TRUE)</f>
        <v>　</v>
      </c>
      <c r="D58" s="1"/>
      <c r="E58" s="1" t="str">
        <f>VLOOKUP(D58,D$68:E$117,2,TRUE)</f>
        <v>　</v>
      </c>
      <c r="F58" s="1"/>
      <c r="G58" s="1" t="str">
        <f>VLOOKUP(F58,F$68:G$117,2,TRUE)</f>
        <v>　</v>
      </c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85"/>
      <c r="X58" s="83"/>
      <c r="Y58" s="83"/>
      <c r="Z58" s="83"/>
      <c r="AA58" s="83"/>
      <c r="AB58" s="83"/>
      <c r="AC58" s="83"/>
      <c r="AD58" s="83"/>
      <c r="AE58" s="83"/>
      <c r="AF58" s="83"/>
      <c r="AG58" s="84"/>
      <c r="AH58" s="6"/>
      <c r="AI58" s="6"/>
      <c r="AJ58" s="6"/>
      <c r="AK58" s="6"/>
      <c r="AL58" s="107"/>
      <c r="AM58" s="6"/>
      <c r="AN58" s="13"/>
      <c r="AO58" s="6"/>
      <c r="AP58" s="6"/>
      <c r="AQ58" s="23"/>
    </row>
    <row r="59" spans="1:42" ht="14.25">
      <c r="A59" s="11"/>
      <c r="B59" s="1"/>
      <c r="C59" s="1" t="str">
        <f>VLOOKUP(B59,B$68:C$117,2,TRUE)</f>
        <v>　</v>
      </c>
      <c r="D59" s="1"/>
      <c r="E59" s="1" t="str">
        <f>VLOOKUP(D59,D$68:E$117,2,TRUE)</f>
        <v>　</v>
      </c>
      <c r="F59" s="1"/>
      <c r="G59" s="1" t="str">
        <f>VLOOKUP(F59,F$68:G$117,2,TRUE)</f>
        <v>　</v>
      </c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3"/>
      <c r="X59" s="6"/>
      <c r="Y59" s="6"/>
      <c r="Z59" s="6"/>
      <c r="AA59" s="6"/>
      <c r="AB59" s="6"/>
      <c r="AC59" s="6"/>
      <c r="AD59" s="6"/>
      <c r="AE59" s="6"/>
      <c r="AF59" s="6"/>
      <c r="AG59" s="17"/>
      <c r="AH59" s="6"/>
      <c r="AI59" s="6"/>
      <c r="AJ59" s="6"/>
      <c r="AK59" s="6"/>
      <c r="AL59" s="107"/>
      <c r="AM59" s="6"/>
      <c r="AN59" s="13"/>
      <c r="AO59" s="6"/>
      <c r="AP59" s="6"/>
    </row>
    <row r="60" spans="1:42" ht="14.25">
      <c r="A60" s="11"/>
      <c r="B60" s="1"/>
      <c r="C60" s="1" t="str">
        <f>VLOOKUP(B60,B$68:C$117,2,TRUE)</f>
        <v>　</v>
      </c>
      <c r="D60" s="1"/>
      <c r="E60" s="1" t="str">
        <f>VLOOKUP(D60,D$68:E$117,2,TRUE)</f>
        <v>　</v>
      </c>
      <c r="F60" s="1"/>
      <c r="G60" s="1" t="str">
        <f>VLOOKUP(F60,F$68:G$117,2,TRUE)</f>
        <v>　</v>
      </c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3"/>
      <c r="X60" s="6"/>
      <c r="Y60" s="6"/>
      <c r="Z60" s="6"/>
      <c r="AA60" s="6"/>
      <c r="AB60" s="6"/>
      <c r="AC60" s="6"/>
      <c r="AD60" s="6"/>
      <c r="AE60" s="6"/>
      <c r="AF60" s="6"/>
      <c r="AG60" s="17"/>
      <c r="AH60" s="6"/>
      <c r="AI60" s="6"/>
      <c r="AJ60" s="6"/>
      <c r="AK60" s="6"/>
      <c r="AL60" s="107"/>
      <c r="AM60" s="6"/>
      <c r="AN60" s="13"/>
      <c r="AO60" s="6"/>
      <c r="AP60" s="6"/>
    </row>
    <row r="61" spans="1:42" ht="14.25">
      <c r="A61" s="11"/>
      <c r="B61" s="1"/>
      <c r="C61" s="1" t="str">
        <f>VLOOKUP(B61,B$68:C$117,2,TRUE)</f>
        <v>　</v>
      </c>
      <c r="D61" s="1"/>
      <c r="E61" s="1" t="str">
        <f>VLOOKUP(D61,D$68:E$117,2,TRUE)</f>
        <v>　</v>
      </c>
      <c r="F61" s="1"/>
      <c r="G61" s="1" t="str">
        <f>VLOOKUP(F61,F$68:G$117,2,TRUE)</f>
        <v>　</v>
      </c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3"/>
      <c r="X61" s="6"/>
      <c r="Y61" s="6"/>
      <c r="Z61" s="6"/>
      <c r="AA61" s="6"/>
      <c r="AB61" s="6"/>
      <c r="AC61" s="6"/>
      <c r="AD61" s="6"/>
      <c r="AE61" s="6"/>
      <c r="AF61" s="6"/>
      <c r="AG61" s="17"/>
      <c r="AH61" s="6"/>
      <c r="AI61" s="6"/>
      <c r="AJ61" s="6"/>
      <c r="AK61" s="6"/>
      <c r="AL61" s="107"/>
      <c r="AM61" s="6"/>
      <c r="AN61" s="13"/>
      <c r="AO61" s="6"/>
      <c r="AP61" s="6"/>
    </row>
    <row r="62" spans="1:42" ht="14.25">
      <c r="A62" s="11"/>
      <c r="B62" s="1"/>
      <c r="C62" s="1" t="str">
        <f>VLOOKUP(B62,B$68:C$117,2,TRUE)</f>
        <v>　</v>
      </c>
      <c r="D62" s="1"/>
      <c r="E62" s="1" t="str">
        <f>VLOOKUP(D62,D$68:E$117,2,TRUE)</f>
        <v>　</v>
      </c>
      <c r="F62" s="1"/>
      <c r="G62" s="1" t="str">
        <f>VLOOKUP(F62,F$68:G$117,2,TRUE)</f>
        <v>　</v>
      </c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1"/>
      <c r="X62" s="1"/>
      <c r="Y62" s="1" t="str">
        <f>VLOOKUP(X62,X$71:Y$120,2,TRUE)</f>
        <v>　</v>
      </c>
      <c r="Z62" s="1"/>
      <c r="AA62" s="1" t="str">
        <f>VLOOKUP(Z62,Z$71:AA$120,2,TRUE)</f>
        <v>　</v>
      </c>
      <c r="AB62" s="1"/>
      <c r="AC62" s="1" t="str">
        <f>VLOOKUP(AB62,AB$71:AC$120,2,TRUE)</f>
        <v>　</v>
      </c>
      <c r="AD62" s="1"/>
      <c r="AE62" s="1"/>
      <c r="AF62" s="1"/>
      <c r="AG62" s="2"/>
      <c r="AH62" s="1"/>
      <c r="AI62" s="1"/>
      <c r="AJ62" s="1"/>
      <c r="AK62" s="1"/>
      <c r="AL62" s="108"/>
      <c r="AM62" s="1"/>
      <c r="AN62" s="13"/>
      <c r="AO62" s="1"/>
      <c r="AP62" s="1"/>
    </row>
    <row r="63" spans="1:42" ht="14.25">
      <c r="A63" s="11"/>
      <c r="B63" s="1"/>
      <c r="C63" s="1"/>
      <c r="D63" s="1"/>
      <c r="E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1"/>
      <c r="X63" s="1"/>
      <c r="Y63" s="1" t="str">
        <f>VLOOKUP(X63,X$71:Y$120,2,TRUE)</f>
        <v>　</v>
      </c>
      <c r="Z63" s="1"/>
      <c r="AA63" s="1" t="str">
        <f>VLOOKUP(Z63,Z$71:AA$120,2,TRUE)</f>
        <v>　</v>
      </c>
      <c r="AB63" s="1"/>
      <c r="AC63" s="1" t="str">
        <f>VLOOKUP(AB63,AB$71:AC$120,2,TRUE)</f>
        <v>　</v>
      </c>
      <c r="AD63" s="1"/>
      <c r="AE63" s="1"/>
      <c r="AF63" s="1"/>
      <c r="AG63" s="2"/>
      <c r="AH63" s="1"/>
      <c r="AI63" s="1"/>
      <c r="AJ63" s="1"/>
      <c r="AK63" s="1"/>
      <c r="AL63" s="108"/>
      <c r="AM63" s="1"/>
      <c r="AN63" s="13"/>
      <c r="AO63" s="1"/>
      <c r="AP63" s="1"/>
    </row>
    <row r="64" spans="1:42" ht="14.25">
      <c r="A64" s="11"/>
      <c r="B64" s="1"/>
      <c r="C64" s="1" t="str">
        <f>VLOOKUP(B64,B$68:C$117,2,TRUE)</f>
        <v>　</v>
      </c>
      <c r="D64" s="1"/>
      <c r="E64" s="1" t="str">
        <f>VLOOKUP(D64,D$68:E$117,2,TRUE)</f>
        <v>　</v>
      </c>
      <c r="F64" s="1"/>
      <c r="G64" s="1" t="str">
        <f>VLOOKUP(F64,F$68:G$117,2,TRUE)</f>
        <v>　</v>
      </c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  <c r="X64" s="1"/>
      <c r="Y64" s="1" t="str">
        <f>VLOOKUP(X64,X$71:Y$120,2,TRUE)</f>
        <v>　</v>
      </c>
      <c r="Z64" s="1"/>
      <c r="AA64" s="1" t="str">
        <f>VLOOKUP(Z64,Z$71:AA$120,2,TRUE)</f>
        <v>　</v>
      </c>
      <c r="AB64" s="1"/>
      <c r="AC64" s="1" t="str">
        <f>VLOOKUP(AB64,AB$71:AC$120,2,TRUE)</f>
        <v>　</v>
      </c>
      <c r="AD64" s="1"/>
      <c r="AE64" s="1"/>
      <c r="AF64" s="1"/>
      <c r="AG64" s="2"/>
      <c r="AH64" s="1"/>
      <c r="AI64" s="1"/>
      <c r="AJ64" s="1"/>
      <c r="AK64" s="1"/>
      <c r="AL64" s="108"/>
      <c r="AM64" s="1"/>
      <c r="AN64" s="13"/>
      <c r="AO64" s="1"/>
      <c r="AP64" s="1"/>
    </row>
    <row r="65" spans="1:42" ht="15" thickBot="1">
      <c r="A65" s="11"/>
      <c r="B65" s="1"/>
      <c r="C65" s="1" t="str">
        <f>VLOOKUP(B65,B$68:C$117,2,TRUE)</f>
        <v>　</v>
      </c>
      <c r="D65" s="1"/>
      <c r="E65" s="1" t="str">
        <f>VLOOKUP(D65,D$68:E$117,2,TRUE)</f>
        <v>　</v>
      </c>
      <c r="F65" s="1"/>
      <c r="G65" s="1" t="str">
        <f>VLOOKUP(F65,F$68:G$117,2,TRUE)</f>
        <v>　</v>
      </c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1"/>
      <c r="X65" s="1"/>
      <c r="Y65" s="1" t="str">
        <f>VLOOKUP(X65,X$71:Y$120,2,TRUE)</f>
        <v>　</v>
      </c>
      <c r="Z65" s="1"/>
      <c r="AA65" s="1" t="str">
        <f>VLOOKUP(Z65,Z$71:AA$120,2,TRUE)</f>
        <v>　</v>
      </c>
      <c r="AB65" s="1"/>
      <c r="AC65" s="1" t="str">
        <f>VLOOKUP(AB65,AB$71:AC$120,2,TRUE)</f>
        <v>　</v>
      </c>
      <c r="AD65" s="1"/>
      <c r="AE65" s="1"/>
      <c r="AF65" s="1"/>
      <c r="AG65" s="2"/>
      <c r="AH65" s="1"/>
      <c r="AI65" s="1"/>
      <c r="AJ65" s="1"/>
      <c r="AK65" s="1"/>
      <c r="AL65" s="108"/>
      <c r="AM65" s="1"/>
      <c r="AN65" s="13"/>
      <c r="AO65" s="1"/>
      <c r="AP65" s="1"/>
    </row>
    <row r="66" spans="1:42" ht="14.25">
      <c r="A66" s="12"/>
      <c r="B66" s="5"/>
      <c r="C66" s="5" t="str">
        <f>VLOOKUP(B66,B$68:C$117,2,TRUE)</f>
        <v>　</v>
      </c>
      <c r="D66" s="5"/>
      <c r="E66" s="5" t="str">
        <f>VLOOKUP(D66,D$68:E$117,2,TRUE)</f>
        <v>　</v>
      </c>
      <c r="F66" s="5"/>
      <c r="G66" s="5" t="str">
        <f>VLOOKUP(F66,F$68:G$117,2,TRUE)</f>
        <v>　</v>
      </c>
      <c r="H66" s="5"/>
      <c r="I66" s="5"/>
      <c r="J66" s="5"/>
      <c r="K66" s="1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11"/>
      <c r="X66" s="1"/>
      <c r="Y66" s="1"/>
      <c r="Z66" s="1"/>
      <c r="AA66" s="1"/>
      <c r="AB66" s="1"/>
      <c r="AC66" s="1"/>
      <c r="AD66" s="1"/>
      <c r="AE66" s="1"/>
      <c r="AF66" s="1"/>
      <c r="AG66" s="2"/>
      <c r="AH66" s="1"/>
      <c r="AI66" s="1"/>
      <c r="AJ66" s="1"/>
      <c r="AK66" s="1"/>
      <c r="AL66" s="108"/>
      <c r="AM66" s="1"/>
      <c r="AN66" s="13"/>
      <c r="AO66" s="1"/>
      <c r="AP66" s="1"/>
    </row>
    <row r="67" spans="1:42" ht="14.25">
      <c r="A67" s="13"/>
      <c r="B67" s="6"/>
      <c r="C67" s="6" t="str">
        <f>VLOOKUP(B67,B$68:C$117,2,TRUE)</f>
        <v>　</v>
      </c>
      <c r="D67" s="6"/>
      <c r="E67" s="6" t="str">
        <f>VLOOKUP(D67,D$68:E$117,2,TRUE)</f>
        <v>　</v>
      </c>
      <c r="F67" s="6"/>
      <c r="G67" s="6" t="str">
        <f>VLOOKUP(F67,F$68:G$117,2,TRUE)</f>
        <v>　</v>
      </c>
      <c r="H67" s="6"/>
      <c r="I67" s="6"/>
      <c r="J67" s="6"/>
      <c r="K67" s="1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11"/>
      <c r="X67" s="1"/>
      <c r="Y67" s="1" t="str">
        <f>VLOOKUP(X67,X$71:Y$120,2,TRUE)</f>
        <v>　</v>
      </c>
      <c r="Z67" s="1"/>
      <c r="AA67" s="1" t="str">
        <f>VLOOKUP(Z67,Z$71:AA$120,2,TRUE)</f>
        <v>　</v>
      </c>
      <c r="AB67" s="1"/>
      <c r="AC67" s="1" t="str">
        <f>VLOOKUP(AB67,AB$71:AC$120,2,TRUE)</f>
        <v>　</v>
      </c>
      <c r="AD67" s="1"/>
      <c r="AE67" s="1"/>
      <c r="AF67" s="1"/>
      <c r="AG67" s="2"/>
      <c r="AH67" s="1"/>
      <c r="AI67" s="1"/>
      <c r="AJ67" s="1"/>
      <c r="AK67" s="1"/>
      <c r="AL67" s="108"/>
      <c r="AM67" s="1"/>
      <c r="AN67" s="13"/>
      <c r="AO67" s="1"/>
      <c r="AP67" s="1"/>
    </row>
    <row r="68" spans="1:42" ht="15" thickBot="1">
      <c r="A68" s="13"/>
      <c r="B68" s="6">
        <v>0</v>
      </c>
      <c r="C68" s="6" t="s">
        <v>8</v>
      </c>
      <c r="D68" s="6">
        <v>0</v>
      </c>
      <c r="E68" s="6" t="s">
        <v>8</v>
      </c>
      <c r="F68" s="6">
        <v>0</v>
      </c>
      <c r="G68" s="6" t="s">
        <v>8</v>
      </c>
      <c r="H68" s="6"/>
      <c r="I68" s="6" t="s">
        <v>8</v>
      </c>
      <c r="J68" s="6"/>
      <c r="K68" s="6" t="s">
        <v>9</v>
      </c>
      <c r="L68" s="6">
        <v>0</v>
      </c>
      <c r="M68" s="6" t="s">
        <v>7</v>
      </c>
      <c r="N68" s="6"/>
      <c r="O68" s="6"/>
      <c r="P68" s="6"/>
      <c r="Q68" s="6"/>
      <c r="R68" s="6"/>
      <c r="S68" s="6"/>
      <c r="T68" s="6"/>
      <c r="U68" s="6"/>
      <c r="V68" s="6"/>
      <c r="W68" s="11"/>
      <c r="X68" s="1"/>
      <c r="Y68" s="1" t="str">
        <f>VLOOKUP(X68,X$71:Y$120,2,TRUE)</f>
        <v>　</v>
      </c>
      <c r="Z68" s="1"/>
      <c r="AA68" s="1" t="str">
        <f>VLOOKUP(Z68,Z$71:AA$120,2,TRUE)</f>
        <v>　</v>
      </c>
      <c r="AB68" s="1"/>
      <c r="AC68" s="1" t="str">
        <f>VLOOKUP(AB68,AB$71:AC$120,2,TRUE)</f>
        <v>　</v>
      </c>
      <c r="AD68" s="1"/>
      <c r="AE68" s="1"/>
      <c r="AF68" s="1"/>
      <c r="AG68" s="2"/>
      <c r="AH68" s="1"/>
      <c r="AI68" s="1"/>
      <c r="AJ68" s="1"/>
      <c r="AK68" s="1"/>
      <c r="AL68" s="108"/>
      <c r="AM68" s="1"/>
      <c r="AN68" s="13"/>
      <c r="AO68" s="1"/>
      <c r="AP68" s="1"/>
    </row>
    <row r="69" spans="1:42" ht="14.25">
      <c r="A69" s="37"/>
      <c r="B69" s="38">
        <v>1</v>
      </c>
      <c r="C69" s="38" t="s">
        <v>11</v>
      </c>
      <c r="D69" s="38">
        <v>1</v>
      </c>
      <c r="E69" s="39" t="s">
        <v>12</v>
      </c>
      <c r="F69" s="38">
        <v>1</v>
      </c>
      <c r="G69" s="38" t="s">
        <v>57</v>
      </c>
      <c r="H69" s="38"/>
      <c r="I69" s="40" t="s">
        <v>13</v>
      </c>
      <c r="J69" s="41"/>
      <c r="K69" s="38"/>
      <c r="L69" s="38">
        <v>1</v>
      </c>
      <c r="M69" s="38" t="s">
        <v>15</v>
      </c>
      <c r="N69" s="38"/>
      <c r="O69" s="41"/>
      <c r="P69" s="42">
        <v>0.010416666666666666</v>
      </c>
      <c r="Q69" s="42"/>
      <c r="R69" s="42"/>
      <c r="S69" s="38"/>
      <c r="T69" s="38"/>
      <c r="U69" s="38"/>
      <c r="V69" s="38"/>
      <c r="W69" s="12"/>
      <c r="X69" s="5"/>
      <c r="Y69" s="5" t="str">
        <f>VLOOKUP(X69,X$71:Y$120,2,TRUE)</f>
        <v>　</v>
      </c>
      <c r="Z69" s="5"/>
      <c r="AA69" s="5" t="str">
        <f>VLOOKUP(Z69,Z$71:AA$120,2,TRUE)</f>
        <v>　</v>
      </c>
      <c r="AB69" s="5"/>
      <c r="AC69" s="5" t="str">
        <f>VLOOKUP(AB69,AB$71:AC$120,2,TRUE)</f>
        <v>　</v>
      </c>
      <c r="AD69" s="5"/>
      <c r="AE69" s="5"/>
      <c r="AF69" s="5"/>
      <c r="AG69" s="16"/>
      <c r="AH69" s="5"/>
      <c r="AI69" s="5"/>
      <c r="AJ69" s="5"/>
      <c r="AK69" s="5"/>
      <c r="AL69" s="109"/>
      <c r="AM69" s="5"/>
      <c r="AN69" s="12"/>
      <c r="AO69" s="5"/>
      <c r="AP69" s="5"/>
    </row>
    <row r="70" spans="1:42" ht="14.25">
      <c r="A70" s="37"/>
      <c r="B70" s="38">
        <v>2</v>
      </c>
      <c r="C70" s="38" t="s">
        <v>17</v>
      </c>
      <c r="D70" s="38">
        <v>2</v>
      </c>
      <c r="E70" s="39" t="s">
        <v>18</v>
      </c>
      <c r="F70" s="38">
        <v>2</v>
      </c>
      <c r="G70" s="43" t="s">
        <v>58</v>
      </c>
      <c r="H70" s="43"/>
      <c r="I70" s="38" t="s">
        <v>19</v>
      </c>
      <c r="J70" s="38"/>
      <c r="K70" s="40"/>
      <c r="L70" s="38">
        <v>2</v>
      </c>
      <c r="M70" s="38" t="s">
        <v>20</v>
      </c>
      <c r="N70" s="38"/>
      <c r="O70" s="38"/>
      <c r="P70" s="42">
        <v>0.013888888888888888</v>
      </c>
      <c r="Q70" s="42"/>
      <c r="R70" s="42"/>
      <c r="S70" s="38"/>
      <c r="T70" s="38"/>
      <c r="U70" s="38"/>
      <c r="V70" s="38"/>
      <c r="W70" s="13"/>
      <c r="X70" s="6"/>
      <c r="Y70" s="6" t="str">
        <f>VLOOKUP(X70,X$71:Y$120,2,TRUE)</f>
        <v>　</v>
      </c>
      <c r="Z70" s="6"/>
      <c r="AA70" s="6" t="str">
        <f>VLOOKUP(Z70,Z$71:AA$120,2,TRUE)</f>
        <v>　</v>
      </c>
      <c r="AB70" s="6"/>
      <c r="AC70" s="6" t="str">
        <f>VLOOKUP(AB70,AB$71:AC$120,2,TRUE)</f>
        <v>　</v>
      </c>
      <c r="AD70" s="6"/>
      <c r="AE70" s="6"/>
      <c r="AF70" s="6"/>
      <c r="AG70" s="17"/>
      <c r="AH70" s="6"/>
      <c r="AI70" s="6"/>
      <c r="AJ70" s="6"/>
      <c r="AK70" s="6"/>
      <c r="AL70" s="107"/>
      <c r="AM70" s="6"/>
      <c r="AN70" s="13"/>
      <c r="AO70" s="6"/>
      <c r="AP70" s="6"/>
    </row>
    <row r="71" spans="1:42" ht="13.5">
      <c r="A71" s="37"/>
      <c r="B71" s="38">
        <v>3</v>
      </c>
      <c r="C71" s="38" t="s">
        <v>21</v>
      </c>
      <c r="D71" s="38">
        <v>3</v>
      </c>
      <c r="E71" s="39" t="s">
        <v>22</v>
      </c>
      <c r="F71" s="38">
        <v>3</v>
      </c>
      <c r="G71" s="38" t="s">
        <v>59</v>
      </c>
      <c r="H71" s="38"/>
      <c r="I71" s="40" t="s">
        <v>23</v>
      </c>
      <c r="J71" s="38"/>
      <c r="K71" s="40"/>
      <c r="L71" s="38">
        <v>3</v>
      </c>
      <c r="M71" s="38"/>
      <c r="N71" s="38"/>
      <c r="O71" s="38"/>
      <c r="P71" s="42">
        <v>0.017361111111111112</v>
      </c>
      <c r="Q71" s="42"/>
      <c r="R71" s="42"/>
      <c r="S71" s="38"/>
      <c r="T71" s="38"/>
      <c r="U71" s="38"/>
      <c r="V71" s="38"/>
      <c r="W71" s="13"/>
      <c r="X71" s="6">
        <v>0</v>
      </c>
      <c r="Y71" s="6" t="s">
        <v>8</v>
      </c>
      <c r="Z71" s="6">
        <v>0</v>
      </c>
      <c r="AA71" s="6" t="s">
        <v>8</v>
      </c>
      <c r="AB71" s="6">
        <v>0</v>
      </c>
      <c r="AC71" s="6" t="s">
        <v>8</v>
      </c>
      <c r="AD71" s="6"/>
      <c r="AE71" s="6" t="s">
        <v>8</v>
      </c>
      <c r="AF71" s="6"/>
      <c r="AG71" s="6" t="s">
        <v>9</v>
      </c>
      <c r="AH71" s="6">
        <v>0</v>
      </c>
      <c r="AI71" s="6" t="s">
        <v>7</v>
      </c>
      <c r="AJ71" s="6"/>
      <c r="AK71" s="6"/>
      <c r="AL71" s="107"/>
      <c r="AM71" s="6"/>
      <c r="AN71" s="13"/>
      <c r="AO71" s="6"/>
      <c r="AP71" s="6"/>
    </row>
    <row r="72" spans="1:42" ht="14.25">
      <c r="A72" s="37"/>
      <c r="B72" s="38">
        <v>4</v>
      </c>
      <c r="C72" s="38" t="s">
        <v>24</v>
      </c>
      <c r="D72" s="38">
        <v>4</v>
      </c>
      <c r="E72" s="39" t="s">
        <v>25</v>
      </c>
      <c r="F72" s="38">
        <v>4</v>
      </c>
      <c r="G72" s="38" t="s">
        <v>60</v>
      </c>
      <c r="H72" s="38"/>
      <c r="I72" s="38" t="s">
        <v>26</v>
      </c>
      <c r="J72" s="38"/>
      <c r="K72" s="40"/>
      <c r="L72" s="38">
        <v>4</v>
      </c>
      <c r="M72" s="38"/>
      <c r="N72" s="38"/>
      <c r="O72" s="38"/>
      <c r="P72" s="42">
        <v>0.020833333333333332</v>
      </c>
      <c r="Q72" s="38"/>
      <c r="R72" s="38"/>
      <c r="S72" s="38"/>
      <c r="T72" s="38"/>
      <c r="U72" s="38"/>
      <c r="V72" s="38"/>
      <c r="W72" s="37"/>
      <c r="X72" s="38">
        <v>1</v>
      </c>
      <c r="Y72" s="38" t="s">
        <v>11</v>
      </c>
      <c r="Z72" s="38">
        <v>1</v>
      </c>
      <c r="AA72" s="39" t="s">
        <v>12</v>
      </c>
      <c r="AB72" s="38">
        <v>1</v>
      </c>
      <c r="AC72" s="225" t="s">
        <v>57</v>
      </c>
      <c r="AD72" s="38"/>
      <c r="AE72" s="40" t="s">
        <v>13</v>
      </c>
      <c r="AF72" s="41"/>
      <c r="AG72" s="38"/>
      <c r="AH72" s="38">
        <v>1</v>
      </c>
      <c r="AI72" s="38" t="s">
        <v>15</v>
      </c>
      <c r="AJ72" s="38"/>
      <c r="AK72" s="41"/>
      <c r="AL72" s="110">
        <v>0.010416666666666666</v>
      </c>
      <c r="AM72" s="42"/>
      <c r="AN72" s="98"/>
      <c r="AO72" s="38"/>
      <c r="AP72" s="38"/>
    </row>
    <row r="73" spans="1:42" ht="14.25">
      <c r="A73" s="37"/>
      <c r="B73" s="38">
        <v>5</v>
      </c>
      <c r="C73" s="38" t="s">
        <v>27</v>
      </c>
      <c r="D73" s="38">
        <v>5</v>
      </c>
      <c r="E73" s="39" t="s">
        <v>28</v>
      </c>
      <c r="F73" s="38">
        <v>5</v>
      </c>
      <c r="G73" s="38" t="s">
        <v>61</v>
      </c>
      <c r="H73" s="38"/>
      <c r="I73" s="38" t="s">
        <v>14</v>
      </c>
      <c r="J73" s="38"/>
      <c r="K73" s="40"/>
      <c r="L73" s="38">
        <v>5</v>
      </c>
      <c r="M73" s="38"/>
      <c r="N73" s="38"/>
      <c r="O73" s="38"/>
      <c r="P73" s="42">
        <v>0.027777777777777776</v>
      </c>
      <c r="Q73" s="38"/>
      <c r="R73" s="38"/>
      <c r="S73" s="38"/>
      <c r="T73" s="38"/>
      <c r="U73" s="38"/>
      <c r="V73" s="38"/>
      <c r="W73" s="37"/>
      <c r="X73" s="38">
        <v>2</v>
      </c>
      <c r="Y73" s="38" t="s">
        <v>17</v>
      </c>
      <c r="Z73" s="38">
        <v>2</v>
      </c>
      <c r="AA73" s="39" t="s">
        <v>18</v>
      </c>
      <c r="AB73" s="38">
        <v>2</v>
      </c>
      <c r="AC73" s="43" t="s">
        <v>58</v>
      </c>
      <c r="AD73" s="43"/>
      <c r="AE73" s="38" t="s">
        <v>19</v>
      </c>
      <c r="AF73" s="38"/>
      <c r="AG73" s="40"/>
      <c r="AH73" s="38">
        <v>2</v>
      </c>
      <c r="AI73" s="38" t="s">
        <v>20</v>
      </c>
      <c r="AJ73" s="38"/>
      <c r="AK73" s="38"/>
      <c r="AL73" s="110">
        <v>0.013888888888888888</v>
      </c>
      <c r="AM73" s="42"/>
      <c r="AN73" s="98"/>
      <c r="AO73" s="38"/>
      <c r="AP73" s="38"/>
    </row>
    <row r="74" spans="1:42" ht="14.25">
      <c r="A74" s="37"/>
      <c r="B74" s="38">
        <v>6</v>
      </c>
      <c r="C74" s="38" t="s">
        <v>30</v>
      </c>
      <c r="D74" s="38">
        <v>6</v>
      </c>
      <c r="E74" s="39" t="s">
        <v>31</v>
      </c>
      <c r="F74" s="38">
        <v>6</v>
      </c>
      <c r="G74" s="38" t="s">
        <v>62</v>
      </c>
      <c r="H74" s="38"/>
      <c r="I74" s="38"/>
      <c r="J74" s="38"/>
      <c r="K74" s="40"/>
      <c r="L74" s="38">
        <v>6</v>
      </c>
      <c r="M74" s="38"/>
      <c r="N74" s="38"/>
      <c r="O74" s="38"/>
      <c r="P74" s="42">
        <v>0.034722222222222224</v>
      </c>
      <c r="Q74" s="38"/>
      <c r="R74" s="38"/>
      <c r="S74" s="38"/>
      <c r="T74" s="38"/>
      <c r="U74" s="38"/>
      <c r="V74" s="38"/>
      <c r="W74" s="37"/>
      <c r="X74" s="38">
        <v>3</v>
      </c>
      <c r="Y74" s="38" t="s">
        <v>21</v>
      </c>
      <c r="Z74" s="38">
        <v>3</v>
      </c>
      <c r="AA74" s="39" t="s">
        <v>22</v>
      </c>
      <c r="AB74" s="38">
        <v>3</v>
      </c>
      <c r="AC74" s="225" t="s">
        <v>59</v>
      </c>
      <c r="AD74" s="38"/>
      <c r="AE74" s="40" t="s">
        <v>23</v>
      </c>
      <c r="AF74" s="38"/>
      <c r="AG74" s="40"/>
      <c r="AH74" s="38">
        <v>3</v>
      </c>
      <c r="AI74" s="38"/>
      <c r="AJ74" s="38"/>
      <c r="AK74" s="38"/>
      <c r="AL74" s="110">
        <v>0.017361111111111112</v>
      </c>
      <c r="AM74" s="42"/>
      <c r="AN74" s="98"/>
      <c r="AO74" s="38"/>
      <c r="AP74" s="38"/>
    </row>
    <row r="75" spans="1:42" ht="14.25">
      <c r="A75" s="37"/>
      <c r="B75" s="38">
        <v>7</v>
      </c>
      <c r="C75" s="38" t="s">
        <v>33</v>
      </c>
      <c r="D75" s="38">
        <v>7</v>
      </c>
      <c r="E75" s="39" t="s">
        <v>34</v>
      </c>
      <c r="F75" s="38">
        <v>7</v>
      </c>
      <c r="G75" s="40" t="s">
        <v>63</v>
      </c>
      <c r="H75" s="40"/>
      <c r="I75" s="38"/>
      <c r="J75" s="38"/>
      <c r="K75" s="40"/>
      <c r="L75" s="38">
        <v>7</v>
      </c>
      <c r="M75" s="38"/>
      <c r="N75" s="38"/>
      <c r="O75" s="38"/>
      <c r="P75" s="42">
        <v>0.041666666666666664</v>
      </c>
      <c r="Q75" s="38"/>
      <c r="R75" s="38"/>
      <c r="S75" s="38"/>
      <c r="T75" s="38"/>
      <c r="U75" s="38"/>
      <c r="V75" s="38"/>
      <c r="W75" s="37"/>
      <c r="X75" s="38">
        <v>4</v>
      </c>
      <c r="Y75" s="38" t="s">
        <v>24</v>
      </c>
      <c r="Z75" s="38">
        <v>4</v>
      </c>
      <c r="AA75" s="39" t="s">
        <v>25</v>
      </c>
      <c r="AB75" s="38">
        <v>4</v>
      </c>
      <c r="AC75" s="225" t="s">
        <v>60</v>
      </c>
      <c r="AD75" s="38"/>
      <c r="AE75" s="38" t="s">
        <v>26</v>
      </c>
      <c r="AF75" s="38"/>
      <c r="AG75" s="40"/>
      <c r="AH75" s="38">
        <v>4</v>
      </c>
      <c r="AI75" s="38"/>
      <c r="AJ75" s="38"/>
      <c r="AK75" s="38"/>
      <c r="AL75" s="110">
        <v>0.020833333333333332</v>
      </c>
      <c r="AM75" s="38"/>
      <c r="AN75" s="99"/>
      <c r="AO75" s="38"/>
      <c r="AP75" s="38"/>
    </row>
    <row r="76" spans="1:42" ht="14.25">
      <c r="A76" s="37"/>
      <c r="B76" s="38">
        <v>8</v>
      </c>
      <c r="C76" s="38" t="s">
        <v>29</v>
      </c>
      <c r="D76" s="38">
        <v>8</v>
      </c>
      <c r="E76" s="39" t="s">
        <v>35</v>
      </c>
      <c r="F76" s="38">
        <v>8</v>
      </c>
      <c r="G76" s="38" t="s">
        <v>64</v>
      </c>
      <c r="H76" s="38"/>
      <c r="I76" s="38"/>
      <c r="J76" s="38"/>
      <c r="K76" s="40"/>
      <c r="L76" s="38">
        <v>8</v>
      </c>
      <c r="M76" s="38"/>
      <c r="N76" s="38"/>
      <c r="O76" s="38"/>
      <c r="P76" s="42">
        <v>0.04861111111111111</v>
      </c>
      <c r="Q76" s="38"/>
      <c r="R76" s="38"/>
      <c r="S76" s="38"/>
      <c r="T76" s="38"/>
      <c r="U76" s="38"/>
      <c r="V76" s="38"/>
      <c r="W76" s="37"/>
      <c r="X76" s="38">
        <v>5</v>
      </c>
      <c r="Y76" s="38" t="s">
        <v>27</v>
      </c>
      <c r="Z76" s="38">
        <v>5</v>
      </c>
      <c r="AA76" s="39" t="s">
        <v>28</v>
      </c>
      <c r="AB76" s="38">
        <v>5</v>
      </c>
      <c r="AC76" s="225" t="s">
        <v>61</v>
      </c>
      <c r="AD76" s="38"/>
      <c r="AE76" s="38" t="s">
        <v>14</v>
      </c>
      <c r="AF76" s="38"/>
      <c r="AG76" s="40"/>
      <c r="AH76" s="38">
        <v>5</v>
      </c>
      <c r="AI76" s="38"/>
      <c r="AJ76" s="38"/>
      <c r="AK76" s="38"/>
      <c r="AL76" s="110">
        <v>0.027777777777777776</v>
      </c>
      <c r="AM76" s="38"/>
      <c r="AN76" s="99"/>
      <c r="AO76" s="38"/>
      <c r="AP76" s="38"/>
    </row>
    <row r="77" spans="1:42" ht="14.25">
      <c r="A77" s="37"/>
      <c r="B77" s="38">
        <v>9</v>
      </c>
      <c r="C77" s="38" t="s">
        <v>32</v>
      </c>
      <c r="D77" s="38">
        <v>9</v>
      </c>
      <c r="E77" s="44" t="s">
        <v>36</v>
      </c>
      <c r="F77" s="38">
        <v>9</v>
      </c>
      <c r="G77" s="45" t="s">
        <v>65</v>
      </c>
      <c r="H77" s="45"/>
      <c r="I77" s="38"/>
      <c r="J77" s="38"/>
      <c r="K77" s="40"/>
      <c r="L77" s="38">
        <v>9</v>
      </c>
      <c r="M77" s="38"/>
      <c r="N77" s="38"/>
      <c r="O77" s="38"/>
      <c r="P77" s="42">
        <v>0.05555555555555555</v>
      </c>
      <c r="Q77" s="38"/>
      <c r="R77" s="38"/>
      <c r="S77" s="38"/>
      <c r="T77" s="38"/>
      <c r="U77" s="38"/>
      <c r="V77" s="38"/>
      <c r="W77" s="37"/>
      <c r="X77" s="38">
        <v>6</v>
      </c>
      <c r="Y77" s="38" t="s">
        <v>30</v>
      </c>
      <c r="Z77" s="38">
        <v>6</v>
      </c>
      <c r="AA77" s="39" t="s">
        <v>31</v>
      </c>
      <c r="AB77" s="38">
        <v>6</v>
      </c>
      <c r="AC77" s="226" t="s">
        <v>62</v>
      </c>
      <c r="AD77" s="38"/>
      <c r="AE77" s="38"/>
      <c r="AF77" s="38"/>
      <c r="AG77" s="40"/>
      <c r="AH77" s="38">
        <v>6</v>
      </c>
      <c r="AI77" s="38"/>
      <c r="AJ77" s="38"/>
      <c r="AK77" s="38"/>
      <c r="AL77" s="110">
        <v>0.034722222222222224</v>
      </c>
      <c r="AM77" s="38"/>
      <c r="AN77" s="99"/>
      <c r="AO77" s="38"/>
      <c r="AP77" s="38"/>
    </row>
    <row r="78" spans="1:42" ht="14.25">
      <c r="A78" s="37"/>
      <c r="B78" s="38">
        <v>10</v>
      </c>
      <c r="C78" s="38" t="s">
        <v>37</v>
      </c>
      <c r="D78" s="38">
        <v>10</v>
      </c>
      <c r="E78" s="39" t="s">
        <v>38</v>
      </c>
      <c r="F78" s="38">
        <v>10</v>
      </c>
      <c r="G78" s="38" t="s">
        <v>66</v>
      </c>
      <c r="H78" s="38"/>
      <c r="I78" s="38"/>
      <c r="J78" s="38"/>
      <c r="K78" s="38"/>
      <c r="L78" s="38">
        <v>10</v>
      </c>
      <c r="M78" s="38"/>
      <c r="N78" s="38"/>
      <c r="O78" s="38"/>
      <c r="P78" s="42">
        <v>0.0625</v>
      </c>
      <c r="Q78" s="38"/>
      <c r="R78" s="38"/>
      <c r="S78" s="38"/>
      <c r="T78" s="38"/>
      <c r="U78" s="38"/>
      <c r="V78" s="38"/>
      <c r="W78" s="37"/>
      <c r="X78" s="38">
        <v>7</v>
      </c>
      <c r="Y78" s="38" t="s">
        <v>33</v>
      </c>
      <c r="Z78" s="38">
        <v>7</v>
      </c>
      <c r="AA78" s="39" t="s">
        <v>34</v>
      </c>
      <c r="AB78" s="38">
        <v>7</v>
      </c>
      <c r="AC78" s="227" t="s">
        <v>63</v>
      </c>
      <c r="AD78" s="40"/>
      <c r="AE78" s="38"/>
      <c r="AF78" s="38"/>
      <c r="AG78" s="40"/>
      <c r="AH78" s="38">
        <v>7</v>
      </c>
      <c r="AI78" s="38"/>
      <c r="AJ78" s="38"/>
      <c r="AK78" s="38"/>
      <c r="AL78" s="110">
        <v>0.041666666666666664</v>
      </c>
      <c r="AM78" s="38"/>
      <c r="AN78" s="99"/>
      <c r="AO78" s="38"/>
      <c r="AP78" s="38"/>
    </row>
    <row r="79" spans="1:42" ht="14.25">
      <c r="A79" s="37"/>
      <c r="B79" s="38">
        <v>11</v>
      </c>
      <c r="C79" s="38" t="s">
        <v>16</v>
      </c>
      <c r="D79" s="38">
        <v>11</v>
      </c>
      <c r="E79" s="39" t="s">
        <v>39</v>
      </c>
      <c r="F79" s="38">
        <v>11</v>
      </c>
      <c r="G79" s="38" t="s">
        <v>70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7"/>
      <c r="X79" s="38">
        <v>8</v>
      </c>
      <c r="Y79" s="38" t="s">
        <v>29</v>
      </c>
      <c r="Z79" s="38">
        <v>8</v>
      </c>
      <c r="AA79" s="39" t="s">
        <v>35</v>
      </c>
      <c r="AB79" s="38">
        <v>8</v>
      </c>
      <c r="AC79" s="228" t="s">
        <v>64</v>
      </c>
      <c r="AD79" s="38"/>
      <c r="AE79" s="38"/>
      <c r="AF79" s="38"/>
      <c r="AG79" s="40"/>
      <c r="AH79" s="38">
        <v>8</v>
      </c>
      <c r="AI79" s="38"/>
      <c r="AJ79" s="38"/>
      <c r="AK79" s="38"/>
      <c r="AL79" s="110">
        <v>0.04861111111111111</v>
      </c>
      <c r="AM79" s="38"/>
      <c r="AN79" s="99"/>
      <c r="AO79" s="38"/>
      <c r="AP79" s="38"/>
    </row>
    <row r="80" spans="1:42" ht="14.25">
      <c r="A80" s="37"/>
      <c r="B80" s="38">
        <v>12</v>
      </c>
      <c r="C80" s="38" t="s">
        <v>10</v>
      </c>
      <c r="D80" s="38">
        <v>12</v>
      </c>
      <c r="E80" s="46" t="s">
        <v>40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7"/>
      <c r="X80" s="38">
        <v>9</v>
      </c>
      <c r="Y80" s="38" t="s">
        <v>32</v>
      </c>
      <c r="Z80" s="38">
        <v>9</v>
      </c>
      <c r="AA80" s="44" t="s">
        <v>36</v>
      </c>
      <c r="AB80" s="38">
        <v>9</v>
      </c>
      <c r="AC80" s="276" t="s">
        <v>73</v>
      </c>
      <c r="AD80" s="45"/>
      <c r="AE80" s="38"/>
      <c r="AF80" s="38"/>
      <c r="AG80" s="40"/>
      <c r="AH80" s="38">
        <v>9</v>
      </c>
      <c r="AI80" s="38"/>
      <c r="AJ80" s="38"/>
      <c r="AK80" s="38"/>
      <c r="AL80" s="110">
        <v>0.05555555555555555</v>
      </c>
      <c r="AM80" s="38"/>
      <c r="AN80" s="99"/>
      <c r="AO80" s="38"/>
      <c r="AP80" s="38"/>
    </row>
    <row r="81" spans="1:42" ht="14.25">
      <c r="A81" s="37"/>
      <c r="B81" s="38"/>
      <c r="C81" s="38"/>
      <c r="D81" s="38">
        <v>13</v>
      </c>
      <c r="E81" s="47" t="s">
        <v>41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7"/>
      <c r="X81" s="38">
        <v>10</v>
      </c>
      <c r="Y81" s="38" t="s">
        <v>37</v>
      </c>
      <c r="Z81" s="38">
        <v>10</v>
      </c>
      <c r="AA81" s="39" t="s">
        <v>38</v>
      </c>
      <c r="AB81" s="38">
        <v>10</v>
      </c>
      <c r="AC81" s="228" t="s">
        <v>67</v>
      </c>
      <c r="AD81" s="38"/>
      <c r="AE81" s="38"/>
      <c r="AF81" s="38"/>
      <c r="AG81" s="38"/>
      <c r="AH81" s="38">
        <v>10</v>
      </c>
      <c r="AI81" s="38"/>
      <c r="AJ81" s="38"/>
      <c r="AK81" s="38"/>
      <c r="AL81" s="110">
        <v>0.0625</v>
      </c>
      <c r="AM81" s="38"/>
      <c r="AN81" s="99"/>
      <c r="AO81" s="38"/>
      <c r="AP81" s="38"/>
    </row>
    <row r="82" spans="1:42" ht="14.25">
      <c r="A82" s="37"/>
      <c r="B82" s="38"/>
      <c r="C82" s="38"/>
      <c r="D82" s="38">
        <v>14</v>
      </c>
      <c r="E82" s="44" t="s">
        <v>42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7"/>
      <c r="X82" s="38">
        <v>11</v>
      </c>
      <c r="Y82" s="38" t="s">
        <v>16</v>
      </c>
      <c r="Z82" s="38">
        <v>11</v>
      </c>
      <c r="AA82" s="39" t="s">
        <v>74</v>
      </c>
      <c r="AB82" s="38">
        <v>11</v>
      </c>
      <c r="AC82" s="228" t="s">
        <v>68</v>
      </c>
      <c r="AD82" s="38"/>
      <c r="AE82" s="38"/>
      <c r="AF82" s="38"/>
      <c r="AG82" s="38"/>
      <c r="AH82" s="38"/>
      <c r="AI82" s="38"/>
      <c r="AJ82" s="38"/>
      <c r="AK82" s="38"/>
      <c r="AL82" s="111"/>
      <c r="AM82" s="38"/>
      <c r="AN82" s="99"/>
      <c r="AO82" s="38"/>
      <c r="AP82" s="38"/>
    </row>
    <row r="83" spans="1:42" ht="14.25">
      <c r="A83" s="37"/>
      <c r="B83" s="38"/>
      <c r="C83" s="38">
        <v>15</v>
      </c>
      <c r="D83" s="38">
        <v>15</v>
      </c>
      <c r="E83" s="44" t="s">
        <v>43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7"/>
      <c r="X83" s="38">
        <v>12</v>
      </c>
      <c r="Y83" s="38" t="s">
        <v>10</v>
      </c>
      <c r="Z83" s="38">
        <v>12</v>
      </c>
      <c r="AA83" s="46" t="s">
        <v>75</v>
      </c>
      <c r="AB83" s="38">
        <v>12</v>
      </c>
      <c r="AC83" s="228" t="s">
        <v>69</v>
      </c>
      <c r="AD83" s="38"/>
      <c r="AE83" s="38"/>
      <c r="AF83" s="38"/>
      <c r="AG83" s="38"/>
      <c r="AH83" s="38"/>
      <c r="AI83" s="38"/>
      <c r="AJ83" s="38"/>
      <c r="AK83" s="38"/>
      <c r="AL83" s="111"/>
      <c r="AM83" s="38"/>
      <c r="AN83" s="99"/>
      <c r="AO83" s="38"/>
      <c r="AP83" s="38"/>
    </row>
    <row r="84" spans="1:42" ht="13.5">
      <c r="A84" s="37"/>
      <c r="B84" s="38"/>
      <c r="C84" s="38">
        <v>16</v>
      </c>
      <c r="D84" s="38">
        <v>16</v>
      </c>
      <c r="E84" s="39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7"/>
      <c r="X84" s="38"/>
      <c r="Y84" s="38"/>
      <c r="Z84" s="38">
        <v>13</v>
      </c>
      <c r="AA84" s="47" t="s">
        <v>41</v>
      </c>
      <c r="AB84" s="38">
        <v>13</v>
      </c>
      <c r="AC84" s="38" t="s">
        <v>70</v>
      </c>
      <c r="AD84" s="38"/>
      <c r="AE84" s="38"/>
      <c r="AF84" s="38"/>
      <c r="AG84" s="38"/>
      <c r="AH84" s="38"/>
      <c r="AI84" s="38"/>
      <c r="AJ84" s="38"/>
      <c r="AK84" s="38"/>
      <c r="AL84" s="111"/>
      <c r="AM84" s="38"/>
      <c r="AN84" s="99"/>
      <c r="AO84" s="38"/>
      <c r="AP84" s="38"/>
    </row>
    <row r="85" spans="1:42" ht="13.5">
      <c r="A85" s="14"/>
      <c r="B85" s="6"/>
      <c r="C85" s="6">
        <v>17</v>
      </c>
      <c r="D85" s="6">
        <v>17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37"/>
      <c r="X85" s="38"/>
      <c r="Y85" s="38"/>
      <c r="Z85" s="38">
        <v>14</v>
      </c>
      <c r="AA85" s="44" t="s">
        <v>42</v>
      </c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111"/>
      <c r="AM85" s="38"/>
      <c r="AN85" s="99"/>
      <c r="AO85" s="38"/>
      <c r="AP85" s="38"/>
    </row>
    <row r="86" spans="1:42" ht="13.5">
      <c r="A86" s="14"/>
      <c r="B86" s="6"/>
      <c r="C86" s="6">
        <v>18</v>
      </c>
      <c r="D86" s="6">
        <v>18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37"/>
      <c r="X86" s="38"/>
      <c r="Y86" s="38"/>
      <c r="Z86" s="38">
        <v>15</v>
      </c>
      <c r="AA86" s="44" t="s">
        <v>43</v>
      </c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111"/>
      <c r="AM86" s="38"/>
      <c r="AN86" s="99"/>
      <c r="AO86" s="38"/>
      <c r="AP86" s="38"/>
    </row>
    <row r="87" spans="1:42" ht="13.5">
      <c r="A87" s="14"/>
      <c r="B87" s="6"/>
      <c r="C87" s="6">
        <v>19</v>
      </c>
      <c r="D87" s="6">
        <v>19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37"/>
      <c r="X87" s="38"/>
      <c r="Y87" s="38"/>
      <c r="Z87" s="38">
        <v>16</v>
      </c>
      <c r="AA87" s="39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111"/>
      <c r="AM87" s="38"/>
      <c r="AN87" s="99"/>
      <c r="AO87" s="38"/>
      <c r="AP87" s="38"/>
    </row>
    <row r="88" spans="1:42" ht="13.5">
      <c r="A88" s="14"/>
      <c r="B88" s="6"/>
      <c r="C88" s="6">
        <v>20</v>
      </c>
      <c r="D88" s="6">
        <v>20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14"/>
      <c r="X88" s="6"/>
      <c r="Y88" s="6"/>
      <c r="Z88" s="6">
        <v>17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107"/>
      <c r="AM88" s="6"/>
      <c r="AN88" s="13"/>
      <c r="AO88" s="6"/>
      <c r="AP88" s="6"/>
    </row>
    <row r="89" spans="1:42" ht="13.5">
      <c r="A89" s="14"/>
      <c r="B89" s="6"/>
      <c r="C89" s="6">
        <v>21</v>
      </c>
      <c r="D89" s="6">
        <v>21</v>
      </c>
      <c r="E89" s="6" t="s">
        <v>87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14"/>
      <c r="X89" s="6"/>
      <c r="Y89" s="6"/>
      <c r="Z89" s="6">
        <v>18</v>
      </c>
      <c r="AA89" s="6" t="s">
        <v>74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107"/>
      <c r="AM89" s="6"/>
      <c r="AN89" s="13"/>
      <c r="AO89" s="6"/>
      <c r="AP89" s="6"/>
    </row>
    <row r="90" spans="1:42" ht="13.5">
      <c r="A90" s="14"/>
      <c r="B90" s="6"/>
      <c r="C90" s="6">
        <v>22</v>
      </c>
      <c r="D90" s="6">
        <v>22</v>
      </c>
      <c r="E90" s="6" t="s">
        <v>45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14"/>
      <c r="X90" s="6"/>
      <c r="Y90" s="6"/>
      <c r="Z90" s="6">
        <v>19</v>
      </c>
      <c r="AA90" s="6" t="s">
        <v>75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107"/>
      <c r="AM90" s="6"/>
      <c r="AN90" s="13"/>
      <c r="AO90" s="6"/>
      <c r="AP90" s="6"/>
    </row>
    <row r="91" spans="1:42" ht="13.5">
      <c r="A91" s="14"/>
      <c r="B91" s="6"/>
      <c r="C91" s="6">
        <v>23</v>
      </c>
      <c r="D91" s="6">
        <v>23</v>
      </c>
      <c r="E91" s="6" t="s">
        <v>46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14"/>
      <c r="X91" s="6"/>
      <c r="Y91" s="6"/>
      <c r="Z91" s="6">
        <v>20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107"/>
      <c r="AM91" s="6"/>
      <c r="AN91" s="13"/>
      <c r="AO91" s="6"/>
      <c r="AP91" s="6"/>
    </row>
    <row r="92" spans="1:42" ht="13.5">
      <c r="A92" s="14"/>
      <c r="B92" s="6"/>
      <c r="C92" s="6">
        <v>24</v>
      </c>
      <c r="D92" s="6">
        <v>24</v>
      </c>
      <c r="E92" s="7" t="s">
        <v>47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14"/>
      <c r="X92" s="6"/>
      <c r="Y92" s="6"/>
      <c r="Z92" s="6">
        <v>21</v>
      </c>
      <c r="AA92" s="6" t="s">
        <v>44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107"/>
      <c r="AM92" s="6"/>
      <c r="AN92" s="13"/>
      <c r="AO92" s="6"/>
      <c r="AP92" s="6"/>
    </row>
    <row r="93" spans="1:42" ht="13.5">
      <c r="A93" s="14"/>
      <c r="B93" s="6"/>
      <c r="C93" s="6">
        <v>25</v>
      </c>
      <c r="D93" s="6">
        <v>25</v>
      </c>
      <c r="E93" s="6" t="s">
        <v>48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14"/>
      <c r="X93" s="6"/>
      <c r="Y93" s="6"/>
      <c r="Z93" s="6">
        <v>22</v>
      </c>
      <c r="AA93" s="6" t="s">
        <v>45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107"/>
      <c r="AM93" s="6"/>
      <c r="AN93" s="13"/>
      <c r="AO93" s="6"/>
      <c r="AP93" s="6"/>
    </row>
    <row r="94" spans="1:42" ht="13.5">
      <c r="A94" s="14"/>
      <c r="B94" s="6"/>
      <c r="C94" s="6">
        <v>26</v>
      </c>
      <c r="D94" s="6">
        <v>26</v>
      </c>
      <c r="E94" s="7" t="s">
        <v>49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14"/>
      <c r="X94" s="6"/>
      <c r="Y94" s="6"/>
      <c r="Z94" s="6">
        <v>23</v>
      </c>
      <c r="AA94" s="6" t="s">
        <v>46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107"/>
      <c r="AM94" s="6"/>
      <c r="AN94" s="13"/>
      <c r="AO94" s="6"/>
      <c r="AP94" s="6"/>
    </row>
    <row r="95" spans="1:42" ht="13.5">
      <c r="A95" s="14"/>
      <c r="B95" s="6"/>
      <c r="C95" s="6">
        <v>27</v>
      </c>
      <c r="D95" s="6">
        <v>27</v>
      </c>
      <c r="E95" s="6" t="s">
        <v>50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14"/>
      <c r="X95" s="6"/>
      <c r="Y95" s="6"/>
      <c r="Z95" s="6">
        <v>24</v>
      </c>
      <c r="AA95" s="7" t="s">
        <v>47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107"/>
      <c r="AM95" s="6"/>
      <c r="AN95" s="13"/>
      <c r="AO95" s="6"/>
      <c r="AP95" s="6"/>
    </row>
    <row r="96" spans="1:42" ht="13.5">
      <c r="A96" s="14"/>
      <c r="B96" s="6"/>
      <c r="C96" s="6">
        <v>28</v>
      </c>
      <c r="D96" s="6">
        <v>28</v>
      </c>
      <c r="E96" s="6" t="s">
        <v>51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14"/>
      <c r="X96" s="6"/>
      <c r="Y96" s="6"/>
      <c r="Z96" s="6">
        <v>25</v>
      </c>
      <c r="AA96" s="6" t="s">
        <v>48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107"/>
      <c r="AM96" s="6"/>
      <c r="AN96" s="13"/>
      <c r="AO96" s="6"/>
      <c r="AP96" s="6"/>
    </row>
    <row r="97" spans="1:42" ht="13.5">
      <c r="A97" s="14"/>
      <c r="B97" s="6"/>
      <c r="C97" s="6">
        <v>29</v>
      </c>
      <c r="D97" s="6">
        <v>29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14"/>
      <c r="X97" s="6"/>
      <c r="Y97" s="6"/>
      <c r="Z97" s="6">
        <v>26</v>
      </c>
      <c r="AA97" s="7" t="s">
        <v>49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107"/>
      <c r="AM97" s="6"/>
      <c r="AN97" s="13"/>
      <c r="AO97" s="6"/>
      <c r="AP97" s="6"/>
    </row>
    <row r="98" spans="1:42" ht="13.5">
      <c r="A98" s="14"/>
      <c r="B98" s="6"/>
      <c r="C98" s="6">
        <v>30</v>
      </c>
      <c r="D98" s="6">
        <v>30</v>
      </c>
      <c r="E98" s="6" t="s">
        <v>88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14"/>
      <c r="X98" s="6"/>
      <c r="Y98" s="6"/>
      <c r="Z98" s="6">
        <v>27</v>
      </c>
      <c r="AA98" s="6" t="s">
        <v>50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107"/>
      <c r="AM98" s="6"/>
      <c r="AN98" s="13"/>
      <c r="AO98" s="6"/>
      <c r="AP98" s="6"/>
    </row>
    <row r="99" spans="1:42" ht="13.5">
      <c r="A99" s="14"/>
      <c r="B99" s="6"/>
      <c r="C99" s="6">
        <v>31</v>
      </c>
      <c r="D99" s="6">
        <v>31</v>
      </c>
      <c r="E99" s="6" t="s">
        <v>77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14"/>
      <c r="X99" s="6"/>
      <c r="Y99" s="6"/>
      <c r="Z99" s="6">
        <v>28</v>
      </c>
      <c r="AA99" s="6" t="s">
        <v>51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107"/>
      <c r="AM99" s="6"/>
      <c r="AN99" s="13"/>
      <c r="AO99" s="6"/>
      <c r="AP99" s="6"/>
    </row>
    <row r="100" spans="1:42" ht="13.5">
      <c r="A100" s="14"/>
      <c r="B100" s="6"/>
      <c r="C100" s="6">
        <v>32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14"/>
      <c r="X100" s="6"/>
      <c r="Y100" s="6"/>
      <c r="Z100" s="6">
        <v>29</v>
      </c>
      <c r="AA100" s="6" t="s">
        <v>80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107"/>
      <c r="AM100" s="6"/>
      <c r="AN100" s="13"/>
      <c r="AO100" s="6"/>
      <c r="AP100" s="6"/>
    </row>
    <row r="101" spans="1:42" ht="13.5">
      <c r="A101" s="14"/>
      <c r="B101" s="6"/>
      <c r="C101" s="6">
        <v>33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14"/>
      <c r="X101" s="6"/>
      <c r="Y101" s="6"/>
      <c r="Z101" s="6">
        <v>30</v>
      </c>
      <c r="AA101" s="6" t="s">
        <v>72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107"/>
      <c r="AM101" s="6"/>
      <c r="AN101" s="13"/>
      <c r="AO101" s="6"/>
      <c r="AP101" s="6"/>
    </row>
    <row r="102" spans="1:42" ht="13.5">
      <c r="A102" s="14"/>
      <c r="B102" s="6"/>
      <c r="C102" s="6">
        <v>34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4"/>
      <c r="X102" s="6"/>
      <c r="Y102" s="6"/>
      <c r="Z102" s="6">
        <v>31</v>
      </c>
      <c r="AA102" s="6" t="s">
        <v>53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107"/>
      <c r="AM102" s="6"/>
      <c r="AN102" s="13"/>
      <c r="AO102" s="6"/>
      <c r="AP102" s="6"/>
    </row>
    <row r="103" spans="1:42" ht="13.5">
      <c r="A103" s="1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14"/>
      <c r="X103" s="6"/>
      <c r="Y103" s="6"/>
      <c r="Z103" s="6">
        <v>32</v>
      </c>
      <c r="AA103" s="6" t="s">
        <v>76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107"/>
      <c r="AM103" s="6"/>
      <c r="AN103" s="13"/>
      <c r="AO103" s="6"/>
      <c r="AP103" s="6"/>
    </row>
    <row r="104" spans="1:42" ht="13.5">
      <c r="A104" s="1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14"/>
      <c r="X104" s="6"/>
      <c r="Y104" s="6"/>
      <c r="Z104" s="6">
        <v>33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107"/>
      <c r="AM104" s="6"/>
      <c r="AN104" s="13"/>
      <c r="AO104" s="6"/>
      <c r="AP104" s="6"/>
    </row>
    <row r="105" spans="1:42" ht="13.5">
      <c r="A105" s="1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14"/>
      <c r="X105" s="6"/>
      <c r="Y105" s="6"/>
      <c r="Z105" s="6">
        <v>34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107"/>
      <c r="AM105" s="6"/>
      <c r="AN105" s="13"/>
      <c r="AO105" s="6"/>
      <c r="AP105" s="6"/>
    </row>
    <row r="106" spans="1:42" ht="13.5">
      <c r="A106" s="1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4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107"/>
      <c r="AM106" s="6"/>
      <c r="AN106" s="13"/>
      <c r="AO106" s="6"/>
      <c r="AP106" s="6"/>
    </row>
    <row r="107" spans="1:42" ht="13.5">
      <c r="A107" s="1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14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107"/>
      <c r="AM107" s="6"/>
      <c r="AN107" s="13"/>
      <c r="AO107" s="6"/>
      <c r="AP107" s="6"/>
    </row>
    <row r="108" spans="1:42" ht="13.5">
      <c r="A108" s="1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4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107"/>
      <c r="AM108" s="6"/>
      <c r="AN108" s="13"/>
      <c r="AO108" s="6"/>
      <c r="AP108" s="6"/>
    </row>
    <row r="109" spans="1:42" ht="13.5">
      <c r="A109" s="1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14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107"/>
      <c r="AM109" s="6"/>
      <c r="AN109" s="13"/>
      <c r="AO109" s="6"/>
      <c r="AP109" s="6"/>
    </row>
    <row r="110" spans="1:42" ht="13.5">
      <c r="A110" s="1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14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107"/>
      <c r="AM110" s="6"/>
      <c r="AN110" s="13"/>
      <c r="AO110" s="6"/>
      <c r="AP110" s="6"/>
    </row>
    <row r="111" spans="1:42" ht="14.25" thickBot="1">
      <c r="A111" s="1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14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107"/>
      <c r="AM111" s="6"/>
      <c r="AN111" s="13"/>
      <c r="AO111" s="6"/>
      <c r="AP111" s="6"/>
    </row>
    <row r="112" spans="23:42" ht="13.5">
      <c r="W112" s="13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107"/>
      <c r="AM112" s="6"/>
      <c r="AN112" s="13"/>
      <c r="AO112" s="6"/>
      <c r="AP112" s="6"/>
    </row>
    <row r="113" spans="23:42" ht="13.5">
      <c r="W113" s="13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107"/>
      <c r="AM113" s="6"/>
      <c r="AN113" s="13"/>
      <c r="AO113" s="6"/>
      <c r="AP113" s="6"/>
    </row>
    <row r="114" spans="23:42" ht="14.25" thickBot="1">
      <c r="W114" s="15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12"/>
      <c r="AM114" s="9"/>
      <c r="AN114" s="15"/>
      <c r="AO114" s="9"/>
      <c r="AP114" s="9"/>
    </row>
  </sheetData>
  <sheetProtection/>
  <mergeCells count="19">
    <mergeCell ref="W49:AA49"/>
    <mergeCell ref="E28:H28"/>
    <mergeCell ref="Q30:S30"/>
    <mergeCell ref="AA31:AD31"/>
    <mergeCell ref="AM33:AO33"/>
    <mergeCell ref="Q40:S40"/>
    <mergeCell ref="AM44:AO44"/>
    <mergeCell ref="Q5:S5"/>
    <mergeCell ref="AM5:AO5"/>
    <mergeCell ref="A17:E17"/>
    <mergeCell ref="W17:AA17"/>
    <mergeCell ref="Q18:S18"/>
    <mergeCell ref="AM18:AO18"/>
    <mergeCell ref="A1:T1"/>
    <mergeCell ref="W1:AP1"/>
    <mergeCell ref="G2:P2"/>
    <mergeCell ref="AB2:AL2"/>
    <mergeCell ref="E3:H3"/>
    <mergeCell ref="AA3:AD3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geOrder="overThenDown" paperSize="9" scale="83" r:id="rId1"/>
  <colBreaks count="1" manualBreakCount="1">
    <brk id="2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4"/>
  <sheetViews>
    <sheetView tabSelected="1" zoomScaleSheetLayoutView="100" zoomScalePageLayoutView="0" workbookViewId="0" topLeftCell="A1">
      <selection activeCell="N57" sqref="N57"/>
    </sheetView>
  </sheetViews>
  <sheetFormatPr defaultColWidth="8.796875" defaultRowHeight="14.25"/>
  <cols>
    <col min="1" max="1" width="3.8984375" style="10" bestFit="1" customWidth="1"/>
    <col min="2" max="2" width="3.5" style="0" hidden="1" customWidth="1"/>
    <col min="3" max="3" width="4.59765625" style="0" customWidth="1"/>
    <col min="4" max="4" width="3.5" style="0" hidden="1" customWidth="1"/>
    <col min="5" max="5" width="13.8984375" style="0" bestFit="1" customWidth="1"/>
    <col min="6" max="6" width="3.5" style="0" hidden="1" customWidth="1"/>
    <col min="7" max="7" width="4.59765625" style="0" customWidth="1"/>
    <col min="8" max="8" width="9.5" style="0" bestFit="1" customWidth="1"/>
    <col min="9" max="9" width="5.5" style="0" hidden="1" customWidth="1"/>
    <col min="10" max="10" width="4.19921875" style="0" hidden="1" customWidth="1"/>
    <col min="11" max="11" width="4.59765625" style="0" bestFit="1" customWidth="1"/>
    <col min="12" max="12" width="3.5" style="0" hidden="1" customWidth="1"/>
    <col min="13" max="13" width="3.5" style="0" bestFit="1" customWidth="1"/>
    <col min="14" max="14" width="8.5" style="0" bestFit="1" customWidth="1"/>
    <col min="15" max="15" width="8.5" style="0" hidden="1" customWidth="1"/>
    <col min="16" max="16" width="12.3984375" style="0" bestFit="1" customWidth="1"/>
    <col min="17" max="17" width="8" style="0" bestFit="1" customWidth="1"/>
    <col min="18" max="18" width="3.5" style="0" bestFit="1" customWidth="1"/>
    <col min="19" max="19" width="8" style="0" bestFit="1" customWidth="1"/>
    <col min="20" max="20" width="1.59765625" style="0" customWidth="1"/>
    <col min="21" max="21" width="0.59375" style="0" customWidth="1"/>
    <col min="22" max="22" width="1" style="0" customWidth="1"/>
    <col min="23" max="23" width="4.8984375" style="10" bestFit="1" customWidth="1"/>
    <col min="24" max="24" width="3.5" style="0" hidden="1" customWidth="1"/>
    <col min="25" max="25" width="13.8984375" style="0" bestFit="1" customWidth="1"/>
    <col min="26" max="26" width="3.5" style="0" hidden="1" customWidth="1"/>
    <col min="27" max="27" width="13.8984375" style="0" bestFit="1" customWidth="1"/>
    <col min="28" max="28" width="3.5" style="0" hidden="1" customWidth="1"/>
    <col min="29" max="29" width="4.59765625" style="0" customWidth="1"/>
    <col min="30" max="30" width="9.5" style="0" bestFit="1" customWidth="1"/>
    <col min="31" max="31" width="5.5" style="0" hidden="1" customWidth="1"/>
    <col min="32" max="32" width="3.69921875" style="0" customWidth="1"/>
    <col min="33" max="33" width="4.5" style="0" bestFit="1" customWidth="1"/>
    <col min="34" max="34" width="3.5" style="0" hidden="1" customWidth="1"/>
    <col min="35" max="35" width="3.5" style="0" bestFit="1" customWidth="1"/>
    <col min="36" max="36" width="8.5" style="0" bestFit="1" customWidth="1"/>
    <col min="37" max="37" width="12.69921875" style="0" hidden="1" customWidth="1"/>
    <col min="38" max="38" width="12.19921875" style="100" bestFit="1" customWidth="1"/>
    <col min="39" max="39" width="8.5" style="0" bestFit="1" customWidth="1"/>
    <col min="40" max="40" width="3.5" style="10" bestFit="1" customWidth="1"/>
    <col min="41" max="41" width="7" style="0" bestFit="1" customWidth="1"/>
    <col min="42" max="42" width="1.59765625" style="0" customWidth="1"/>
    <col min="43" max="43" width="3.5" style="0" customWidth="1"/>
    <col min="44" max="44" width="3" style="0" bestFit="1" customWidth="1"/>
    <col min="45" max="45" width="3.5" style="0" bestFit="1" customWidth="1"/>
    <col min="46" max="46" width="5.5" style="0" bestFit="1" customWidth="1"/>
    <col min="47" max="47" width="3.5" style="0" bestFit="1" customWidth="1"/>
    <col min="48" max="48" width="5.5" style="0" bestFit="1" customWidth="1"/>
  </cols>
  <sheetData>
    <row r="1" spans="1:42" ht="27" customHeight="1">
      <c r="A1" s="341" t="s">
        <v>95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90"/>
      <c r="V1" s="90"/>
      <c r="W1" s="341" t="s">
        <v>0</v>
      </c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</row>
    <row r="2" spans="1:42" s="24" customFormat="1" ht="24.75" customHeight="1" thickBot="1">
      <c r="A2" s="93"/>
      <c r="B2" s="93"/>
      <c r="C2" s="93"/>
      <c r="D2" s="93"/>
      <c r="E2" s="93"/>
      <c r="F2" s="93"/>
      <c r="G2" s="342" t="s">
        <v>102</v>
      </c>
      <c r="H2" s="342"/>
      <c r="I2" s="342"/>
      <c r="J2" s="342"/>
      <c r="K2" s="342"/>
      <c r="L2" s="342"/>
      <c r="M2" s="342"/>
      <c r="N2" s="342"/>
      <c r="O2" s="342"/>
      <c r="P2" s="342"/>
      <c r="Q2" s="93"/>
      <c r="R2" s="93"/>
      <c r="S2" s="93"/>
      <c r="T2" s="93"/>
      <c r="U2" s="91"/>
      <c r="V2" s="91"/>
      <c r="W2" s="93"/>
      <c r="X2" s="93"/>
      <c r="Y2" s="93"/>
      <c r="Z2" s="93"/>
      <c r="AA2" s="93"/>
      <c r="AB2" s="342" t="s">
        <v>103</v>
      </c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93"/>
      <c r="AN2" s="93"/>
      <c r="AO2" s="93"/>
      <c r="AP2" s="93"/>
    </row>
    <row r="3" spans="5:40" ht="21" customHeight="1" thickBot="1">
      <c r="E3" s="343" t="s">
        <v>78</v>
      </c>
      <c r="F3" s="344"/>
      <c r="G3" s="344"/>
      <c r="H3" s="345"/>
      <c r="I3" s="48"/>
      <c r="J3" s="48"/>
      <c r="K3" s="48"/>
      <c r="L3" s="48"/>
      <c r="M3" s="48"/>
      <c r="N3" s="48"/>
      <c r="O3" s="24"/>
      <c r="P3" s="24"/>
      <c r="Q3" s="24"/>
      <c r="R3" s="24"/>
      <c r="S3" s="24"/>
      <c r="T3" s="24"/>
      <c r="U3" s="27"/>
      <c r="V3" s="27"/>
      <c r="AA3" s="343" t="s">
        <v>78</v>
      </c>
      <c r="AB3" s="344"/>
      <c r="AC3" s="344"/>
      <c r="AD3" s="345"/>
      <c r="AE3" s="48"/>
      <c r="AF3" s="48"/>
      <c r="AG3" s="48"/>
      <c r="AH3" s="48"/>
      <c r="AI3" s="48"/>
      <c r="AJ3" s="48"/>
      <c r="AM3" s="277"/>
      <c r="AN3" s="94"/>
    </row>
    <row r="4" spans="5:43" ht="9.75" customHeight="1" thickBot="1">
      <c r="E4" s="4"/>
      <c r="J4" s="70"/>
      <c r="K4" s="70"/>
      <c r="L4" s="70"/>
      <c r="M4" s="70"/>
      <c r="N4" s="70"/>
      <c r="O4" s="70"/>
      <c r="P4" s="70"/>
      <c r="U4" s="23"/>
      <c r="V4" s="23"/>
      <c r="AA4" s="4"/>
      <c r="AN4" s="94"/>
      <c r="AQ4" s="34"/>
    </row>
    <row r="5" spans="1:43" ht="15" customHeight="1">
      <c r="A5" s="170"/>
      <c r="B5" s="72"/>
      <c r="C5" s="72"/>
      <c r="D5" s="72"/>
      <c r="E5" s="73" t="s">
        <v>1</v>
      </c>
      <c r="F5" s="74"/>
      <c r="G5" s="74"/>
      <c r="H5" s="74"/>
      <c r="I5" s="74" t="s">
        <v>2</v>
      </c>
      <c r="J5" s="75"/>
      <c r="K5" s="75"/>
      <c r="L5" s="75"/>
      <c r="M5" s="243"/>
      <c r="N5" s="243"/>
      <c r="O5" s="74"/>
      <c r="P5" s="244" t="s">
        <v>3</v>
      </c>
      <c r="Q5" s="346" t="s">
        <v>56</v>
      </c>
      <c r="R5" s="346"/>
      <c r="S5" s="346"/>
      <c r="T5" s="171"/>
      <c r="U5" s="31"/>
      <c r="V5" s="31"/>
      <c r="W5" s="176"/>
      <c r="X5" s="177"/>
      <c r="Y5" s="177"/>
      <c r="Z5" s="177"/>
      <c r="AA5" s="178" t="s">
        <v>1</v>
      </c>
      <c r="AB5" s="28"/>
      <c r="AC5" s="28"/>
      <c r="AD5" s="28"/>
      <c r="AE5" s="28" t="s">
        <v>2</v>
      </c>
      <c r="AF5" s="75"/>
      <c r="AG5" s="29"/>
      <c r="AH5" s="29"/>
      <c r="AI5" s="30"/>
      <c r="AJ5" s="30"/>
      <c r="AK5" s="28"/>
      <c r="AL5" s="212" t="s">
        <v>3</v>
      </c>
      <c r="AM5" s="346" t="s">
        <v>56</v>
      </c>
      <c r="AN5" s="346"/>
      <c r="AO5" s="346"/>
      <c r="AP5" s="171"/>
      <c r="AQ5" s="35"/>
    </row>
    <row r="6" spans="1:43" ht="18" customHeight="1">
      <c r="A6" s="121">
        <v>1</v>
      </c>
      <c r="B6" s="122">
        <v>11</v>
      </c>
      <c r="C6" s="123" t="str">
        <f aca="true" t="shared" si="0" ref="C6:C15">VLOOKUP(B6,B$68:C$117,2,TRUE)</f>
        <v>女</v>
      </c>
      <c r="D6" s="122">
        <v>6</v>
      </c>
      <c r="E6" s="124" t="s">
        <v>119</v>
      </c>
      <c r="F6" s="65">
        <v>4</v>
      </c>
      <c r="G6" s="198" t="str">
        <f aca="true" t="shared" si="1" ref="G6:G15">VLOOKUP(F6,F$68:G$117,2,TRUE)</f>
        <v> Ｗ</v>
      </c>
      <c r="H6" s="124"/>
      <c r="I6" s="215">
        <v>17</v>
      </c>
      <c r="J6" s="287"/>
      <c r="K6" s="182">
        <v>1</v>
      </c>
      <c r="L6" s="65">
        <v>1</v>
      </c>
      <c r="M6" s="245" t="str">
        <f aca="true" t="shared" si="2" ref="M6:M15">VLOOKUP(L6,L$68:M$117,2,TRUE)</f>
        <v>組</v>
      </c>
      <c r="N6" s="245"/>
      <c r="O6" s="246">
        <f aca="true" t="shared" si="3" ref="O6:O15">+I6/8</f>
        <v>2.125</v>
      </c>
      <c r="P6" s="247">
        <v>0.3958333333333333</v>
      </c>
      <c r="Q6" s="188">
        <f>P6-$AL$76</f>
        <v>0.3680555555555555</v>
      </c>
      <c r="R6" s="113" t="s">
        <v>4</v>
      </c>
      <c r="S6" s="188">
        <f>P6-$AL$73</f>
        <v>0.3819444444444444</v>
      </c>
      <c r="T6" s="140"/>
      <c r="U6" s="31"/>
      <c r="V6" s="31"/>
      <c r="W6" s="121">
        <f>+W5+1</f>
        <v>1</v>
      </c>
      <c r="X6" s="122">
        <v>12</v>
      </c>
      <c r="Y6" s="123" t="str">
        <f aca="true" t="shared" si="4" ref="Y6:Y16">VLOOKUP(X6,X$71:Y$120,2,TRUE)</f>
        <v>男</v>
      </c>
      <c r="Z6" s="122">
        <v>6</v>
      </c>
      <c r="AA6" s="124" t="str">
        <f aca="true" t="shared" si="5" ref="AA6:AA16">VLOOKUP(Z6,Z$71:AA$120,2,TRUE)</f>
        <v>３０００ｍ</v>
      </c>
      <c r="AB6" s="65">
        <v>2</v>
      </c>
      <c r="AC6" s="122" t="str">
        <f>VLOOKUP(AB6,AB$71:AC$120,2,TRUE)</f>
        <v> SC</v>
      </c>
      <c r="AD6" s="124"/>
      <c r="AE6" s="215">
        <v>109</v>
      </c>
      <c r="AF6" s="240"/>
      <c r="AG6" s="182">
        <v>4</v>
      </c>
      <c r="AH6" s="125">
        <v>1</v>
      </c>
      <c r="AI6" s="203" t="str">
        <f aca="true" t="shared" si="6" ref="AI6:AI16">VLOOKUP(AH6,AH$71:AI$120,2,TRUE)</f>
        <v>組</v>
      </c>
      <c r="AJ6" s="203"/>
      <c r="AK6" s="223"/>
      <c r="AL6" s="137">
        <v>0.3958333333333333</v>
      </c>
      <c r="AM6" s="188">
        <f>$AL6-$AL$76</f>
        <v>0.3680555555555555</v>
      </c>
      <c r="AN6" s="113" t="s">
        <v>4</v>
      </c>
      <c r="AO6" s="188">
        <f>$AL6-$AL$73</f>
        <v>0.3819444444444444</v>
      </c>
      <c r="AP6" s="140"/>
      <c r="AQ6" s="35"/>
    </row>
    <row r="7" spans="1:43" ht="18" customHeight="1">
      <c r="A7" s="121">
        <v>2</v>
      </c>
      <c r="B7" s="122">
        <v>12</v>
      </c>
      <c r="C7" s="123" t="str">
        <f t="shared" si="0"/>
        <v>男</v>
      </c>
      <c r="D7" s="122">
        <v>7</v>
      </c>
      <c r="E7" s="124" t="str">
        <f aca="true" t="shared" si="7" ref="E7:E15">VLOOKUP(D7,D$68:E$117,2,TRUE)</f>
        <v>５０００ｍ</v>
      </c>
      <c r="F7" s="65">
        <v>4</v>
      </c>
      <c r="G7" s="198" t="str">
        <f t="shared" si="1"/>
        <v> Ｗ</v>
      </c>
      <c r="H7" s="124"/>
      <c r="I7" s="215">
        <v>24</v>
      </c>
      <c r="J7" s="288"/>
      <c r="K7" s="182">
        <v>2</v>
      </c>
      <c r="L7" s="65">
        <v>1</v>
      </c>
      <c r="M7" s="245" t="str">
        <f t="shared" si="2"/>
        <v>組</v>
      </c>
      <c r="N7" s="245"/>
      <c r="O7" s="246">
        <f t="shared" si="3"/>
        <v>3</v>
      </c>
      <c r="P7" s="247">
        <v>0.4236111111111111</v>
      </c>
      <c r="Q7" s="188">
        <f>P7-$AL$76</f>
        <v>0.3958333333333333</v>
      </c>
      <c r="R7" s="113" t="s">
        <v>4</v>
      </c>
      <c r="S7" s="188">
        <f>P7-$AL$73</f>
        <v>0.4097222222222222</v>
      </c>
      <c r="T7" s="140"/>
      <c r="U7" s="31"/>
      <c r="V7" s="31"/>
      <c r="W7" s="121">
        <v>2</v>
      </c>
      <c r="X7" s="122">
        <v>11</v>
      </c>
      <c r="Y7" s="123" t="str">
        <f t="shared" si="4"/>
        <v>女</v>
      </c>
      <c r="Z7" s="122">
        <v>5</v>
      </c>
      <c r="AA7" s="124" t="str">
        <f t="shared" si="5"/>
        <v>１５００ｍ</v>
      </c>
      <c r="AB7" s="65"/>
      <c r="AC7" s="122" t="str">
        <f>VLOOKUP(AB7,AB$71:AC$120,2,TRUE)</f>
        <v>　</v>
      </c>
      <c r="AD7" s="124"/>
      <c r="AE7" s="215">
        <v>286</v>
      </c>
      <c r="AF7" s="241"/>
      <c r="AG7" s="182">
        <v>12</v>
      </c>
      <c r="AH7" s="125">
        <v>1</v>
      </c>
      <c r="AI7" s="203" t="str">
        <f t="shared" si="6"/>
        <v>組</v>
      </c>
      <c r="AJ7" s="203"/>
      <c r="AK7" s="223"/>
      <c r="AL7" s="137">
        <v>0.43402777777777773</v>
      </c>
      <c r="AM7" s="188">
        <f>$AL7-$AL$76</f>
        <v>0.40624999999999994</v>
      </c>
      <c r="AN7" s="113" t="s">
        <v>4</v>
      </c>
      <c r="AO7" s="188">
        <f>$AL7-$AL$73</f>
        <v>0.42013888888888884</v>
      </c>
      <c r="AP7" s="140"/>
      <c r="AQ7" s="35"/>
    </row>
    <row r="8" spans="1:43" ht="18" customHeight="1">
      <c r="A8" s="121">
        <v>3</v>
      </c>
      <c r="B8" s="122">
        <v>11</v>
      </c>
      <c r="C8" s="123" t="str">
        <f t="shared" si="0"/>
        <v>女</v>
      </c>
      <c r="D8" s="122">
        <v>2</v>
      </c>
      <c r="E8" s="124" t="str">
        <f t="shared" si="7"/>
        <v>２００ｍ</v>
      </c>
      <c r="F8" s="65"/>
      <c r="G8" s="198" t="str">
        <f t="shared" si="1"/>
        <v>　</v>
      </c>
      <c r="H8" s="128" t="s">
        <v>54</v>
      </c>
      <c r="I8" s="215">
        <v>254</v>
      </c>
      <c r="J8" s="288"/>
      <c r="K8" s="182">
        <v>29</v>
      </c>
      <c r="L8" s="65">
        <v>1</v>
      </c>
      <c r="M8" s="245" t="str">
        <f t="shared" si="2"/>
        <v>組</v>
      </c>
      <c r="N8" s="245"/>
      <c r="O8" s="246">
        <f t="shared" si="3"/>
        <v>31.75</v>
      </c>
      <c r="P8" s="247">
        <v>0.46875</v>
      </c>
      <c r="Q8" s="188">
        <f>P8-$AL$76</f>
        <v>0.4409722222222222</v>
      </c>
      <c r="R8" s="113" t="s">
        <v>4</v>
      </c>
      <c r="S8" s="188">
        <f>P8-$AL$73</f>
        <v>0.4548611111111111</v>
      </c>
      <c r="T8" s="140"/>
      <c r="U8" s="31"/>
      <c r="V8" s="31"/>
      <c r="W8" s="121">
        <v>3</v>
      </c>
      <c r="X8" s="122">
        <v>11</v>
      </c>
      <c r="Y8" s="123" t="str">
        <f t="shared" si="4"/>
        <v>女</v>
      </c>
      <c r="Z8" s="122">
        <v>3</v>
      </c>
      <c r="AA8" s="124" t="str">
        <f t="shared" si="5"/>
        <v>４００ｍ</v>
      </c>
      <c r="AB8" s="65"/>
      <c r="AC8" s="172"/>
      <c r="AD8" s="124"/>
      <c r="AE8" s="215">
        <v>109</v>
      </c>
      <c r="AF8" s="241"/>
      <c r="AG8" s="182">
        <v>14</v>
      </c>
      <c r="AH8" s="125">
        <v>1</v>
      </c>
      <c r="AI8" s="203" t="str">
        <f t="shared" si="6"/>
        <v>組</v>
      </c>
      <c r="AJ8" s="203"/>
      <c r="AK8" s="223">
        <f>+AE8/8</f>
        <v>13.625</v>
      </c>
      <c r="AL8" s="137">
        <v>0.4930555555555556</v>
      </c>
      <c r="AM8" s="188">
        <f>$AL8-$AL$76</f>
        <v>0.4652777777777778</v>
      </c>
      <c r="AN8" s="113" t="s">
        <v>4</v>
      </c>
      <c r="AO8" s="188">
        <f>$AL8-$AL$73</f>
        <v>0.4791666666666667</v>
      </c>
      <c r="AP8" s="140"/>
      <c r="AQ8" s="35"/>
    </row>
    <row r="9" spans="1:43" ht="18" customHeight="1">
      <c r="A9" s="121"/>
      <c r="B9" s="122"/>
      <c r="C9" s="123" t="str">
        <f t="shared" si="0"/>
        <v>　</v>
      </c>
      <c r="D9" s="122"/>
      <c r="E9" s="124" t="str">
        <f t="shared" si="7"/>
        <v>　</v>
      </c>
      <c r="F9" s="65"/>
      <c r="G9" s="198" t="str">
        <f t="shared" si="1"/>
        <v>　</v>
      </c>
      <c r="H9" s="128" t="s">
        <v>104</v>
      </c>
      <c r="I9" s="215"/>
      <c r="J9" s="288"/>
      <c r="K9" s="182"/>
      <c r="L9" s="65"/>
      <c r="M9" s="245" t="str">
        <f t="shared" si="2"/>
        <v> </v>
      </c>
      <c r="N9" s="245"/>
      <c r="O9" s="246">
        <f t="shared" si="3"/>
        <v>0</v>
      </c>
      <c r="P9" s="303">
        <v>0.4861111111111111</v>
      </c>
      <c r="Q9" s="188">
        <v>0.4583333333333333</v>
      </c>
      <c r="R9" s="113" t="s">
        <v>4</v>
      </c>
      <c r="S9" s="188">
        <v>0.47222222222222227</v>
      </c>
      <c r="T9" s="140"/>
      <c r="U9" s="31"/>
      <c r="V9" s="31"/>
      <c r="W9" s="121">
        <v>4</v>
      </c>
      <c r="X9" s="122">
        <v>12</v>
      </c>
      <c r="Y9" s="123" t="str">
        <f t="shared" si="4"/>
        <v>男</v>
      </c>
      <c r="Z9" s="122">
        <v>3</v>
      </c>
      <c r="AA9" s="124" t="str">
        <f t="shared" si="5"/>
        <v>４００ｍ</v>
      </c>
      <c r="AB9" s="65"/>
      <c r="AC9" s="172"/>
      <c r="AD9" s="128" t="s">
        <v>54</v>
      </c>
      <c r="AE9" s="215">
        <v>260</v>
      </c>
      <c r="AF9" s="241"/>
      <c r="AG9" s="182">
        <v>33</v>
      </c>
      <c r="AH9" s="125">
        <v>1</v>
      </c>
      <c r="AI9" s="203" t="str">
        <f t="shared" si="6"/>
        <v>組</v>
      </c>
      <c r="AJ9" s="203"/>
      <c r="AK9" s="223"/>
      <c r="AL9" s="137">
        <v>0.5243055555555556</v>
      </c>
      <c r="AM9" s="188">
        <f>$AL9-$AL$76</f>
        <v>0.4965277777777778</v>
      </c>
      <c r="AN9" s="113" t="s">
        <v>4</v>
      </c>
      <c r="AO9" s="188">
        <f>$AL9-$AL$73</f>
        <v>0.5104166666666667</v>
      </c>
      <c r="AP9" s="140"/>
      <c r="AQ9" s="35"/>
    </row>
    <row r="10" spans="1:43" ht="18" customHeight="1">
      <c r="A10" s="121">
        <v>4</v>
      </c>
      <c r="B10" s="122">
        <v>12</v>
      </c>
      <c r="C10" s="123" t="str">
        <f t="shared" si="0"/>
        <v>男</v>
      </c>
      <c r="D10" s="122">
        <v>2</v>
      </c>
      <c r="E10" s="124" t="str">
        <f t="shared" si="7"/>
        <v>２００ｍ</v>
      </c>
      <c r="F10" s="65"/>
      <c r="G10" s="198" t="str">
        <f t="shared" si="1"/>
        <v>　</v>
      </c>
      <c r="H10" s="128" t="s">
        <v>83</v>
      </c>
      <c r="I10" s="215">
        <v>447</v>
      </c>
      <c r="J10" s="288"/>
      <c r="K10" s="182">
        <v>48</v>
      </c>
      <c r="L10" s="65">
        <v>1</v>
      </c>
      <c r="M10" s="245" t="str">
        <f t="shared" si="2"/>
        <v>組</v>
      </c>
      <c r="N10" s="245"/>
      <c r="O10" s="248">
        <f t="shared" si="3"/>
        <v>55.875</v>
      </c>
      <c r="P10" s="247">
        <v>0.5208333333333334</v>
      </c>
      <c r="Q10" s="188">
        <f>P10-$AL$76</f>
        <v>0.4930555555555556</v>
      </c>
      <c r="R10" s="113" t="s">
        <v>4</v>
      </c>
      <c r="S10" s="188">
        <f>P10-$AL$73</f>
        <v>0.5069444444444445</v>
      </c>
      <c r="T10" s="140"/>
      <c r="U10" s="31"/>
      <c r="V10" s="31"/>
      <c r="W10" s="121"/>
      <c r="X10" s="122"/>
      <c r="Y10" s="123" t="str">
        <f t="shared" si="4"/>
        <v>　</v>
      </c>
      <c r="Z10" s="122"/>
      <c r="AA10" s="124" t="str">
        <f t="shared" si="5"/>
        <v>　</v>
      </c>
      <c r="AB10" s="65"/>
      <c r="AC10" s="172"/>
      <c r="AD10" s="128" t="s">
        <v>107</v>
      </c>
      <c r="AE10" s="215"/>
      <c r="AF10" s="241"/>
      <c r="AG10" s="182"/>
      <c r="AH10" s="125"/>
      <c r="AI10" s="203" t="str">
        <f t="shared" si="6"/>
        <v> </v>
      </c>
      <c r="AJ10" s="203"/>
      <c r="AK10" s="223"/>
      <c r="AL10" s="304">
        <v>0.59375</v>
      </c>
      <c r="AM10" s="188">
        <v>0.5381944444444444</v>
      </c>
      <c r="AN10" s="113" t="s">
        <v>4</v>
      </c>
      <c r="AO10" s="188">
        <v>0.5520833333333334</v>
      </c>
      <c r="AP10" s="140"/>
      <c r="AQ10" s="35"/>
    </row>
    <row r="11" spans="1:43" ht="18" customHeight="1">
      <c r="A11" s="121"/>
      <c r="B11" s="122"/>
      <c r="C11" s="123" t="str">
        <f t="shared" si="0"/>
        <v>　</v>
      </c>
      <c r="D11" s="122"/>
      <c r="E11" s="124" t="str">
        <f t="shared" si="7"/>
        <v>　</v>
      </c>
      <c r="F11" s="65"/>
      <c r="G11" s="198" t="str">
        <f t="shared" si="1"/>
        <v>　</v>
      </c>
      <c r="H11" s="128" t="s">
        <v>105</v>
      </c>
      <c r="I11" s="215">
        <v>17</v>
      </c>
      <c r="J11" s="288"/>
      <c r="K11" s="182"/>
      <c r="L11" s="65"/>
      <c r="M11" s="245" t="str">
        <f t="shared" si="2"/>
        <v> </v>
      </c>
      <c r="N11" s="245"/>
      <c r="O11" s="248">
        <f t="shared" si="3"/>
        <v>2.125</v>
      </c>
      <c r="P11" s="303">
        <v>0.5729166666666666</v>
      </c>
      <c r="Q11" s="188">
        <v>0.5104166666666666</v>
      </c>
      <c r="R11" s="113" t="s">
        <v>4</v>
      </c>
      <c r="S11" s="188">
        <v>0.5243055555555556</v>
      </c>
      <c r="T11" s="140"/>
      <c r="U11" s="31"/>
      <c r="V11" s="31"/>
      <c r="W11" s="121">
        <v>5</v>
      </c>
      <c r="X11" s="122">
        <v>11</v>
      </c>
      <c r="Y11" s="123" t="str">
        <f t="shared" si="4"/>
        <v>女</v>
      </c>
      <c r="Z11" s="122">
        <v>11</v>
      </c>
      <c r="AA11" s="124" t="str">
        <f t="shared" si="5"/>
        <v>少Ｂ１００ｍ</v>
      </c>
      <c r="AB11" s="65">
        <v>1</v>
      </c>
      <c r="AC11" s="172" t="s">
        <v>69</v>
      </c>
      <c r="AD11" s="124"/>
      <c r="AE11" s="215">
        <v>9</v>
      </c>
      <c r="AF11" s="241"/>
      <c r="AG11" s="182">
        <v>2</v>
      </c>
      <c r="AH11" s="125">
        <v>1</v>
      </c>
      <c r="AI11" s="203" t="str">
        <f t="shared" si="6"/>
        <v>組</v>
      </c>
      <c r="AJ11" s="203"/>
      <c r="AK11" s="223">
        <f aca="true" t="shared" si="8" ref="AK11:AK16">+AE11/8</f>
        <v>1.125</v>
      </c>
      <c r="AL11" s="137">
        <v>0.5972222222222222</v>
      </c>
      <c r="AM11" s="188">
        <f aca="true" t="shared" si="9" ref="AM11:AM16">$AL11-$AL$76</f>
        <v>0.5694444444444444</v>
      </c>
      <c r="AN11" s="113" t="s">
        <v>4</v>
      </c>
      <c r="AO11" s="188">
        <f aca="true" t="shared" si="10" ref="AO11:AO16">$AL11-$AL$73</f>
        <v>0.5833333333333334</v>
      </c>
      <c r="AP11" s="140"/>
      <c r="AQ11" s="35"/>
    </row>
    <row r="12" spans="1:43" ht="18" customHeight="1">
      <c r="A12" s="121">
        <v>5</v>
      </c>
      <c r="B12" s="122">
        <v>11</v>
      </c>
      <c r="C12" s="123" t="str">
        <f t="shared" si="0"/>
        <v>女</v>
      </c>
      <c r="D12" s="122">
        <v>3</v>
      </c>
      <c r="E12" s="124" t="str">
        <f t="shared" si="7"/>
        <v>４００ｍ</v>
      </c>
      <c r="F12" s="65">
        <v>1</v>
      </c>
      <c r="G12" s="198" t="str">
        <f t="shared" si="1"/>
        <v> Ｈ</v>
      </c>
      <c r="H12" s="124"/>
      <c r="I12" s="215">
        <v>60</v>
      </c>
      <c r="J12" s="288"/>
      <c r="K12" s="182">
        <v>6</v>
      </c>
      <c r="L12" s="65">
        <v>1</v>
      </c>
      <c r="M12" s="245" t="str">
        <f t="shared" si="2"/>
        <v>組</v>
      </c>
      <c r="N12" s="245"/>
      <c r="O12" s="246">
        <f t="shared" si="3"/>
        <v>7.5</v>
      </c>
      <c r="P12" s="247">
        <v>0.6145833333333334</v>
      </c>
      <c r="Q12" s="188">
        <f>P12-$AL$76</f>
        <v>0.5868055555555556</v>
      </c>
      <c r="R12" s="113" t="s">
        <v>4</v>
      </c>
      <c r="S12" s="188">
        <f>P12-$AL$73</f>
        <v>0.6006944444444445</v>
      </c>
      <c r="T12" s="140"/>
      <c r="U12" s="31"/>
      <c r="V12" s="31"/>
      <c r="W12" s="129">
        <v>6</v>
      </c>
      <c r="X12" s="127">
        <v>11</v>
      </c>
      <c r="Y12" s="126" t="str">
        <f t="shared" si="4"/>
        <v>女</v>
      </c>
      <c r="Z12" s="127">
        <v>1</v>
      </c>
      <c r="AA12" s="128" t="str">
        <f t="shared" si="5"/>
        <v>１００ｍ</v>
      </c>
      <c r="AB12" s="130">
        <v>1</v>
      </c>
      <c r="AC12" s="127" t="str">
        <f>VLOOKUP(AB12,AB$71:AC$120,2,TRUE)</f>
        <v> Ｈ</v>
      </c>
      <c r="AD12" s="128"/>
      <c r="AE12" s="216">
        <v>70</v>
      </c>
      <c r="AF12" s="241"/>
      <c r="AG12" s="183">
        <v>8</v>
      </c>
      <c r="AH12" s="131">
        <v>1</v>
      </c>
      <c r="AI12" s="204" t="str">
        <f t="shared" si="6"/>
        <v>組</v>
      </c>
      <c r="AJ12" s="204"/>
      <c r="AK12" s="224">
        <f t="shared" si="8"/>
        <v>8.75</v>
      </c>
      <c r="AL12" s="138">
        <v>0.6041666666666666</v>
      </c>
      <c r="AM12" s="188">
        <f t="shared" si="9"/>
        <v>0.5763888888888888</v>
      </c>
      <c r="AN12" s="113" t="s">
        <v>4</v>
      </c>
      <c r="AO12" s="188">
        <f t="shared" si="10"/>
        <v>0.5902777777777778</v>
      </c>
      <c r="AP12" s="140"/>
      <c r="AQ12" s="35"/>
    </row>
    <row r="13" spans="1:43" ht="18" customHeight="1">
      <c r="A13" s="121">
        <v>6</v>
      </c>
      <c r="B13" s="122">
        <v>12</v>
      </c>
      <c r="C13" s="123" t="str">
        <f t="shared" si="0"/>
        <v>男</v>
      </c>
      <c r="D13" s="122">
        <v>3</v>
      </c>
      <c r="E13" s="124" t="str">
        <f t="shared" si="7"/>
        <v>４００ｍ</v>
      </c>
      <c r="F13" s="65">
        <v>1</v>
      </c>
      <c r="G13" s="198" t="str">
        <f t="shared" si="1"/>
        <v> Ｈ</v>
      </c>
      <c r="H13" s="124"/>
      <c r="I13" s="215">
        <v>94</v>
      </c>
      <c r="J13" s="288"/>
      <c r="K13" s="182">
        <v>11</v>
      </c>
      <c r="L13" s="65">
        <v>1</v>
      </c>
      <c r="M13" s="245" t="str">
        <f t="shared" si="2"/>
        <v>組</v>
      </c>
      <c r="N13" s="245"/>
      <c r="O13" s="246">
        <f t="shared" si="3"/>
        <v>11.75</v>
      </c>
      <c r="P13" s="247">
        <v>0.6354166666666666</v>
      </c>
      <c r="Q13" s="188">
        <f>P13-$AL$76</f>
        <v>0.6076388888888888</v>
      </c>
      <c r="R13" s="113" t="s">
        <v>4</v>
      </c>
      <c r="S13" s="188">
        <f>P13-$AL$73</f>
        <v>0.6215277777777778</v>
      </c>
      <c r="T13" s="140"/>
      <c r="U13" s="31"/>
      <c r="V13" s="31"/>
      <c r="W13" s="121">
        <v>7</v>
      </c>
      <c r="X13" s="122">
        <v>12</v>
      </c>
      <c r="Y13" s="123" t="str">
        <f t="shared" si="4"/>
        <v>男</v>
      </c>
      <c r="Z13" s="122">
        <v>12</v>
      </c>
      <c r="AA13" s="124" t="str">
        <f t="shared" si="5"/>
        <v>少Ｂ１１０ｍ</v>
      </c>
      <c r="AB13" s="65">
        <v>1</v>
      </c>
      <c r="AC13" s="298" t="s">
        <v>68</v>
      </c>
      <c r="AD13" s="128"/>
      <c r="AE13" s="215">
        <v>7</v>
      </c>
      <c r="AF13" s="241"/>
      <c r="AG13" s="182">
        <v>2</v>
      </c>
      <c r="AH13" s="125">
        <v>1</v>
      </c>
      <c r="AI13" s="203" t="str">
        <f t="shared" si="6"/>
        <v>組</v>
      </c>
      <c r="AJ13" s="203"/>
      <c r="AK13" s="223">
        <f t="shared" si="8"/>
        <v>0.875</v>
      </c>
      <c r="AL13" s="137">
        <v>0.6215277777777778</v>
      </c>
      <c r="AM13" s="188">
        <f t="shared" si="9"/>
        <v>0.59375</v>
      </c>
      <c r="AN13" s="113" t="s">
        <v>4</v>
      </c>
      <c r="AO13" s="188">
        <f t="shared" si="10"/>
        <v>0.607638888888889</v>
      </c>
      <c r="AP13" s="140"/>
      <c r="AQ13" s="35"/>
    </row>
    <row r="14" spans="1:43" ht="18" customHeight="1">
      <c r="A14" s="129">
        <v>7</v>
      </c>
      <c r="B14" s="127">
        <v>11</v>
      </c>
      <c r="C14" s="126" t="str">
        <f t="shared" si="0"/>
        <v>女</v>
      </c>
      <c r="D14" s="127">
        <v>15</v>
      </c>
      <c r="E14" s="128" t="str">
        <f t="shared" si="7"/>
        <v>４×４００ｍ</v>
      </c>
      <c r="F14" s="130">
        <v>3</v>
      </c>
      <c r="G14" s="202" t="str">
        <f t="shared" si="1"/>
        <v> Ｒ</v>
      </c>
      <c r="H14" s="128"/>
      <c r="I14" s="216">
        <v>48</v>
      </c>
      <c r="J14" s="288"/>
      <c r="K14" s="183">
        <v>6</v>
      </c>
      <c r="L14" s="130">
        <v>1</v>
      </c>
      <c r="M14" s="249" t="str">
        <f t="shared" si="2"/>
        <v>組</v>
      </c>
      <c r="N14" s="249"/>
      <c r="O14" s="250">
        <f t="shared" si="3"/>
        <v>6</v>
      </c>
      <c r="P14" s="251">
        <v>0.6597222222222222</v>
      </c>
      <c r="Q14" s="188">
        <f>P14-$AL$76</f>
        <v>0.6319444444444444</v>
      </c>
      <c r="R14" s="113" t="s">
        <v>4</v>
      </c>
      <c r="S14" s="188">
        <f>P14-$AL$73</f>
        <v>0.6458333333333334</v>
      </c>
      <c r="T14" s="141"/>
      <c r="U14" s="31"/>
      <c r="V14" s="31"/>
      <c r="W14" s="121">
        <v>8</v>
      </c>
      <c r="X14" s="122">
        <v>12</v>
      </c>
      <c r="Y14" s="123" t="str">
        <f t="shared" si="4"/>
        <v>男</v>
      </c>
      <c r="Z14" s="122">
        <v>9</v>
      </c>
      <c r="AA14" s="124" t="str">
        <f t="shared" si="5"/>
        <v>１１０ｍ</v>
      </c>
      <c r="AB14" s="65">
        <v>1</v>
      </c>
      <c r="AC14" s="198" t="str">
        <f>VLOOKUP(AB14,AB$71:AC$120,2,TRUE)</f>
        <v> Ｈ</v>
      </c>
      <c r="AD14" s="124"/>
      <c r="AE14" s="215">
        <v>68</v>
      </c>
      <c r="AF14" s="241"/>
      <c r="AG14" s="182">
        <v>7</v>
      </c>
      <c r="AH14" s="125">
        <v>1</v>
      </c>
      <c r="AI14" s="203" t="str">
        <f t="shared" si="6"/>
        <v>組</v>
      </c>
      <c r="AJ14" s="203"/>
      <c r="AK14" s="223">
        <f t="shared" si="8"/>
        <v>8.5</v>
      </c>
      <c r="AL14" s="137">
        <v>0.6319444444444444</v>
      </c>
      <c r="AM14" s="188">
        <f t="shared" si="9"/>
        <v>0.6041666666666666</v>
      </c>
      <c r="AN14" s="113" t="s">
        <v>4</v>
      </c>
      <c r="AO14" s="188">
        <f t="shared" si="10"/>
        <v>0.6180555555555556</v>
      </c>
      <c r="AP14" s="140"/>
      <c r="AQ14" s="35"/>
    </row>
    <row r="15" spans="1:43" ht="18" customHeight="1" thickBot="1">
      <c r="A15" s="132">
        <v>8</v>
      </c>
      <c r="B15" s="133">
        <v>12</v>
      </c>
      <c r="C15" s="134" t="str">
        <f t="shared" si="0"/>
        <v>男</v>
      </c>
      <c r="D15" s="133">
        <v>15</v>
      </c>
      <c r="E15" s="135" t="str">
        <f t="shared" si="7"/>
        <v>４×４００ｍ</v>
      </c>
      <c r="F15" s="78">
        <v>3</v>
      </c>
      <c r="G15" s="200" t="str">
        <f t="shared" si="1"/>
        <v> Ｒ</v>
      </c>
      <c r="H15" s="135"/>
      <c r="I15" s="219">
        <v>67</v>
      </c>
      <c r="J15" s="289"/>
      <c r="K15" s="187">
        <v>8</v>
      </c>
      <c r="L15" s="78">
        <v>1</v>
      </c>
      <c r="M15" s="252" t="str">
        <f t="shared" si="2"/>
        <v>組</v>
      </c>
      <c r="N15" s="252"/>
      <c r="O15" s="253">
        <f t="shared" si="3"/>
        <v>8.375</v>
      </c>
      <c r="P15" s="254">
        <v>0.6875</v>
      </c>
      <c r="Q15" s="189">
        <f>P15-$AL$76</f>
        <v>0.6597222222222222</v>
      </c>
      <c r="R15" s="114" t="s">
        <v>4</v>
      </c>
      <c r="S15" s="189">
        <f>P15-$AL$73</f>
        <v>0.6736111111111112</v>
      </c>
      <c r="T15" s="290"/>
      <c r="U15" s="31"/>
      <c r="V15" s="31"/>
      <c r="W15" s="121">
        <v>9</v>
      </c>
      <c r="X15" s="122">
        <v>11</v>
      </c>
      <c r="Y15" s="123" t="str">
        <f t="shared" si="4"/>
        <v>女</v>
      </c>
      <c r="Z15" s="122">
        <v>10</v>
      </c>
      <c r="AA15" s="124" t="str">
        <f t="shared" si="5"/>
        <v>４×１００ｍ</v>
      </c>
      <c r="AB15" s="65">
        <v>3</v>
      </c>
      <c r="AC15" s="198" t="str">
        <f>VLOOKUP(AB15,AB$71:AC$120,2,TRUE)</f>
        <v> Ｒ</v>
      </c>
      <c r="AD15" s="124"/>
      <c r="AE15" s="215">
        <v>75</v>
      </c>
      <c r="AF15" s="241"/>
      <c r="AG15" s="182">
        <v>9</v>
      </c>
      <c r="AH15" s="125">
        <v>1</v>
      </c>
      <c r="AI15" s="203" t="str">
        <f t="shared" si="6"/>
        <v>組</v>
      </c>
      <c r="AJ15" s="203"/>
      <c r="AK15" s="223">
        <f t="shared" si="8"/>
        <v>9.375</v>
      </c>
      <c r="AL15" s="137">
        <v>0.6493055555555556</v>
      </c>
      <c r="AM15" s="188">
        <f t="shared" si="9"/>
        <v>0.6215277777777778</v>
      </c>
      <c r="AN15" s="113" t="s">
        <v>4</v>
      </c>
      <c r="AO15" s="188">
        <f t="shared" si="10"/>
        <v>0.6354166666666667</v>
      </c>
      <c r="AP15" s="140"/>
      <c r="AQ15" s="35"/>
    </row>
    <row r="16" spans="1:43" ht="18" customHeight="1" thickBot="1">
      <c r="A16" s="50"/>
      <c r="B16" s="51"/>
      <c r="C16" s="52"/>
      <c r="D16" s="51"/>
      <c r="E16" s="53"/>
      <c r="F16" s="54"/>
      <c r="G16" s="54"/>
      <c r="H16" s="53"/>
      <c r="I16" s="54"/>
      <c r="J16" s="54"/>
      <c r="K16" s="184"/>
      <c r="L16" s="54"/>
      <c r="M16" s="255"/>
      <c r="N16" s="256" t="s">
        <v>71</v>
      </c>
      <c r="O16" s="256" t="s">
        <v>71</v>
      </c>
      <c r="P16" s="257">
        <v>0.7291666666666666</v>
      </c>
      <c r="Q16" s="32"/>
      <c r="R16" s="32"/>
      <c r="S16" s="32"/>
      <c r="T16" s="31"/>
      <c r="U16" s="31"/>
      <c r="V16" s="31"/>
      <c r="W16" s="132">
        <v>10</v>
      </c>
      <c r="X16" s="133">
        <v>12</v>
      </c>
      <c r="Y16" s="134" t="str">
        <f t="shared" si="4"/>
        <v>男</v>
      </c>
      <c r="Z16" s="133">
        <v>10</v>
      </c>
      <c r="AA16" s="135" t="str">
        <f t="shared" si="5"/>
        <v>４×１００ｍ</v>
      </c>
      <c r="AB16" s="78">
        <v>3</v>
      </c>
      <c r="AC16" s="200" t="str">
        <f>VLOOKUP(AB16,AB$71:AC$120,2,TRUE)</f>
        <v> Ｒ</v>
      </c>
      <c r="AD16" s="135"/>
      <c r="AE16" s="219">
        <v>93</v>
      </c>
      <c r="AF16" s="242"/>
      <c r="AG16" s="187">
        <v>11</v>
      </c>
      <c r="AH16" s="136">
        <v>1</v>
      </c>
      <c r="AI16" s="205" t="str">
        <f t="shared" si="6"/>
        <v>組</v>
      </c>
      <c r="AJ16" s="205"/>
      <c r="AK16" s="284">
        <f t="shared" si="8"/>
        <v>11.625</v>
      </c>
      <c r="AL16" s="139">
        <v>0.6805555555555555</v>
      </c>
      <c r="AM16" s="189">
        <f t="shared" si="9"/>
        <v>0.6527777777777777</v>
      </c>
      <c r="AN16" s="114" t="s">
        <v>4</v>
      </c>
      <c r="AO16" s="189">
        <f t="shared" si="10"/>
        <v>0.6666666666666666</v>
      </c>
      <c r="AP16" s="142"/>
      <c r="AQ16" s="35"/>
    </row>
    <row r="17" spans="1:43" ht="18" customHeight="1" thickBot="1">
      <c r="A17" s="347" t="s">
        <v>52</v>
      </c>
      <c r="B17" s="347"/>
      <c r="C17" s="347"/>
      <c r="D17" s="347"/>
      <c r="E17" s="347"/>
      <c r="F17" s="54">
        <v>3</v>
      </c>
      <c r="G17" s="54"/>
      <c r="H17" s="56"/>
      <c r="I17" s="54"/>
      <c r="J17" s="54"/>
      <c r="K17" s="184"/>
      <c r="L17" s="54"/>
      <c r="M17" s="255"/>
      <c r="N17" s="255"/>
      <c r="O17" s="54"/>
      <c r="P17" s="257"/>
      <c r="Q17" s="32"/>
      <c r="R17" s="32"/>
      <c r="S17" s="32"/>
      <c r="T17" s="31"/>
      <c r="U17" s="31"/>
      <c r="V17" s="31"/>
      <c r="W17" s="347" t="s">
        <v>52</v>
      </c>
      <c r="X17" s="347"/>
      <c r="Y17" s="347"/>
      <c r="Z17" s="347"/>
      <c r="AA17" s="347"/>
      <c r="AB17" s="54"/>
      <c r="AC17" s="54"/>
      <c r="AD17" s="56"/>
      <c r="AE17" s="54"/>
      <c r="AF17" s="54"/>
      <c r="AG17" s="184"/>
      <c r="AH17" s="31"/>
      <c r="AI17" s="279"/>
      <c r="AJ17" s="280" t="s">
        <v>71</v>
      </c>
      <c r="AK17" s="281" t="s">
        <v>71</v>
      </c>
      <c r="AL17" s="282">
        <v>0.7291666666666666</v>
      </c>
      <c r="AM17" s="283"/>
      <c r="AN17" s="95"/>
      <c r="AO17" s="32"/>
      <c r="AP17" s="31"/>
      <c r="AQ17" s="35"/>
    </row>
    <row r="18" spans="1:43" ht="18" customHeight="1">
      <c r="A18" s="170"/>
      <c r="B18" s="72"/>
      <c r="C18" s="72"/>
      <c r="D18" s="72"/>
      <c r="E18" s="73" t="s">
        <v>1</v>
      </c>
      <c r="F18" s="74"/>
      <c r="G18" s="74"/>
      <c r="H18" s="74"/>
      <c r="I18" s="74" t="s">
        <v>2</v>
      </c>
      <c r="J18" s="75"/>
      <c r="K18" s="185"/>
      <c r="L18" s="75"/>
      <c r="M18" s="258"/>
      <c r="N18" s="258"/>
      <c r="O18" s="74"/>
      <c r="P18" s="259" t="s">
        <v>3</v>
      </c>
      <c r="Q18" s="348" t="s">
        <v>56</v>
      </c>
      <c r="R18" s="346"/>
      <c r="S18" s="346"/>
      <c r="T18" s="171"/>
      <c r="U18" s="31"/>
      <c r="V18" s="31"/>
      <c r="W18" s="170"/>
      <c r="X18" s="72"/>
      <c r="Y18" s="72"/>
      <c r="Z18" s="72"/>
      <c r="AA18" s="73" t="s">
        <v>1</v>
      </c>
      <c r="AB18" s="74"/>
      <c r="AC18" s="74"/>
      <c r="AD18" s="74"/>
      <c r="AE18" s="74" t="s">
        <v>2</v>
      </c>
      <c r="AF18" s="75"/>
      <c r="AG18" s="185"/>
      <c r="AH18" s="29"/>
      <c r="AI18" s="206"/>
      <c r="AJ18" s="206"/>
      <c r="AK18" s="28"/>
      <c r="AL18" s="212" t="s">
        <v>3</v>
      </c>
      <c r="AM18" s="348" t="s">
        <v>56</v>
      </c>
      <c r="AN18" s="346"/>
      <c r="AO18" s="346"/>
      <c r="AP18" s="171"/>
      <c r="AQ18" s="35"/>
    </row>
    <row r="19" spans="1:43" ht="18" customHeight="1">
      <c r="A19" s="121">
        <v>1</v>
      </c>
      <c r="B19" s="122">
        <v>11</v>
      </c>
      <c r="C19" s="123" t="str">
        <f aca="true" t="shared" si="11" ref="C19:C24">VLOOKUP(B19,B$68:C$117,2,TRUE)</f>
        <v>女</v>
      </c>
      <c r="D19" s="122">
        <v>4</v>
      </c>
      <c r="E19" s="124" t="str">
        <f aca="true" t="shared" si="12" ref="E19:E24">VLOOKUP(D19,D$68:E$117,2,TRUE)</f>
        <v>８００ｍ</v>
      </c>
      <c r="F19" s="65"/>
      <c r="G19" s="198" t="str">
        <f aca="true" t="shared" si="13" ref="G19:G24">VLOOKUP(F19,F$68:G$117,2,TRUE)</f>
        <v>　</v>
      </c>
      <c r="H19" s="291"/>
      <c r="I19" s="215">
        <v>156</v>
      </c>
      <c r="J19" s="240"/>
      <c r="K19" s="182">
        <v>13</v>
      </c>
      <c r="L19" s="65">
        <v>1</v>
      </c>
      <c r="M19" s="245" t="str">
        <f aca="true" t="shared" si="14" ref="M19:M24">VLOOKUP(L19,L$68:M$117,2,TRUE)</f>
        <v>組</v>
      </c>
      <c r="N19" s="245"/>
      <c r="O19" s="246"/>
      <c r="P19" s="247">
        <v>0.4166666666666667</v>
      </c>
      <c r="Q19" s="188">
        <f>P19-$AL$76</f>
        <v>0.3888888888888889</v>
      </c>
      <c r="R19" s="113" t="s">
        <v>4</v>
      </c>
      <c r="S19" s="188">
        <f>P19-$AL$73</f>
        <v>0.4027777777777778</v>
      </c>
      <c r="T19" s="140"/>
      <c r="U19" s="31"/>
      <c r="V19" s="31"/>
      <c r="W19" s="160">
        <v>1</v>
      </c>
      <c r="X19" s="161">
        <v>11</v>
      </c>
      <c r="Y19" s="162" t="str">
        <f aca="true" t="shared" si="15" ref="Y19:Y28">VLOOKUP(X19,X$71:Y$120,2,TRUE)</f>
        <v>女</v>
      </c>
      <c r="Z19" s="161">
        <v>1</v>
      </c>
      <c r="AA19" s="163" t="str">
        <f aca="true" t="shared" si="16" ref="AA19:AA28">VLOOKUP(Z19,Z$71:AA$120,2,TRUE)</f>
        <v>１００ｍ</v>
      </c>
      <c r="AB19" s="164"/>
      <c r="AC19" s="201" t="str">
        <f>VLOOKUP(AB19,AB$71:AC$120,2,TRUE)</f>
        <v>　</v>
      </c>
      <c r="AD19" s="163" t="s">
        <v>54</v>
      </c>
      <c r="AE19" s="218">
        <v>429</v>
      </c>
      <c r="AF19" s="164"/>
      <c r="AG19" s="186">
        <v>47</v>
      </c>
      <c r="AH19" s="165">
        <v>1</v>
      </c>
      <c r="AI19" s="207" t="str">
        <f aca="true" t="shared" si="17" ref="AI19:AI28">VLOOKUP(AH19,AH$71:AI$120,2,TRUE)</f>
        <v>組</v>
      </c>
      <c r="AJ19" s="207"/>
      <c r="AK19" s="125">
        <f aca="true" t="shared" si="18" ref="AK19:AK28">+AE19/22</f>
        <v>19.5</v>
      </c>
      <c r="AL19" s="179">
        <v>0.3958333333333333</v>
      </c>
      <c r="AM19" s="192">
        <f>$AL19-$AL$76</f>
        <v>0.3680555555555555</v>
      </c>
      <c r="AN19" s="120" t="s">
        <v>4</v>
      </c>
      <c r="AO19" s="192">
        <f>$AL19-$AL$73</f>
        <v>0.3819444444444444</v>
      </c>
      <c r="AP19" s="166"/>
      <c r="AQ19" s="35"/>
    </row>
    <row r="20" spans="1:43" ht="18" customHeight="1">
      <c r="A20" s="129">
        <v>2</v>
      </c>
      <c r="B20" s="127">
        <v>12</v>
      </c>
      <c r="C20" s="126" t="str">
        <f t="shared" si="11"/>
        <v>男</v>
      </c>
      <c r="D20" s="127">
        <v>4</v>
      </c>
      <c r="E20" s="128" t="str">
        <f t="shared" si="12"/>
        <v>８００ｍ</v>
      </c>
      <c r="F20" s="130"/>
      <c r="G20" s="202" t="str">
        <f t="shared" si="13"/>
        <v>　</v>
      </c>
      <c r="H20" s="292" t="s">
        <v>85</v>
      </c>
      <c r="I20" s="216">
        <v>248</v>
      </c>
      <c r="J20" s="241"/>
      <c r="K20" s="183">
        <v>21</v>
      </c>
      <c r="L20" s="130">
        <v>1</v>
      </c>
      <c r="M20" s="249" t="str">
        <f t="shared" si="14"/>
        <v>組</v>
      </c>
      <c r="N20" s="249"/>
      <c r="O20" s="250"/>
      <c r="P20" s="251">
        <v>0.4618055555555556</v>
      </c>
      <c r="Q20" s="190">
        <f>P20-$AL$76</f>
        <v>0.4340277777777778</v>
      </c>
      <c r="R20" s="115" t="s">
        <v>4</v>
      </c>
      <c r="S20" s="190">
        <f>P20-$AL$73</f>
        <v>0.4479166666666667</v>
      </c>
      <c r="T20" s="141"/>
      <c r="U20" s="33"/>
      <c r="V20" s="31"/>
      <c r="W20" s="121"/>
      <c r="X20" s="122"/>
      <c r="Y20" s="123" t="str">
        <f t="shared" si="15"/>
        <v>　</v>
      </c>
      <c r="Z20" s="122"/>
      <c r="AA20" s="124" t="str">
        <f t="shared" si="16"/>
        <v>　</v>
      </c>
      <c r="AB20" s="65"/>
      <c r="AC20" s="65" t="str">
        <f>VLOOKUP(AB20,AB$71:AC$120,2,TRUE)</f>
        <v>　</v>
      </c>
      <c r="AD20" s="124" t="s">
        <v>81</v>
      </c>
      <c r="AE20" s="215"/>
      <c r="AF20" s="65"/>
      <c r="AG20" s="182"/>
      <c r="AH20" s="125"/>
      <c r="AI20" s="203" t="str">
        <f t="shared" si="17"/>
        <v> </v>
      </c>
      <c r="AJ20" s="203"/>
      <c r="AK20" s="285">
        <f t="shared" si="18"/>
        <v>0</v>
      </c>
      <c r="AL20" s="304">
        <v>0.4305555555555556</v>
      </c>
      <c r="AM20" s="188">
        <f>$AL20-$AL$76</f>
        <v>0.4027777777777778</v>
      </c>
      <c r="AN20" s="113" t="s">
        <v>4</v>
      </c>
      <c r="AO20" s="188">
        <f>$AL20-$AL$73</f>
        <v>0.4166666666666667</v>
      </c>
      <c r="AP20" s="140"/>
      <c r="AQ20" s="36"/>
    </row>
    <row r="21" spans="1:43" ht="16.5" customHeight="1">
      <c r="A21" s="121"/>
      <c r="B21" s="122"/>
      <c r="C21" s="123" t="str">
        <f t="shared" si="11"/>
        <v>　</v>
      </c>
      <c r="D21" s="122"/>
      <c r="E21" s="124" t="str">
        <f t="shared" si="12"/>
        <v>　</v>
      </c>
      <c r="F21" s="65"/>
      <c r="G21" s="65" t="str">
        <f t="shared" si="13"/>
        <v>　</v>
      </c>
      <c r="H21" s="124" t="s">
        <v>106</v>
      </c>
      <c r="I21" s="215"/>
      <c r="J21" s="241"/>
      <c r="K21" s="182"/>
      <c r="L21" s="65"/>
      <c r="M21" s="245" t="str">
        <f t="shared" si="14"/>
        <v> </v>
      </c>
      <c r="N21" s="245"/>
      <c r="O21" s="65"/>
      <c r="P21" s="303">
        <v>0.5104166666666666</v>
      </c>
      <c r="Q21" s="188">
        <v>0.4513888888888889</v>
      </c>
      <c r="R21" s="113" t="s">
        <v>4</v>
      </c>
      <c r="S21" s="188">
        <v>0.46527777777777773</v>
      </c>
      <c r="T21" s="305"/>
      <c r="U21" s="33"/>
      <c r="V21" s="33"/>
      <c r="W21" s="121"/>
      <c r="X21" s="122"/>
      <c r="Y21" s="123" t="str">
        <f t="shared" si="15"/>
        <v>　</v>
      </c>
      <c r="Z21" s="122"/>
      <c r="AA21" s="124" t="str">
        <f t="shared" si="16"/>
        <v>　</v>
      </c>
      <c r="AB21" s="65"/>
      <c r="AC21" s="65" t="str">
        <f>VLOOKUP(AB21,AB$71:AC$120,2,TRUE)</f>
        <v>　</v>
      </c>
      <c r="AD21" s="124" t="s">
        <v>108</v>
      </c>
      <c r="AE21" s="216"/>
      <c r="AF21" s="65"/>
      <c r="AG21" s="183"/>
      <c r="AH21" s="131"/>
      <c r="AI21" s="204" t="str">
        <f t="shared" si="17"/>
        <v> </v>
      </c>
      <c r="AJ21" s="203"/>
      <c r="AK21" s="285">
        <f t="shared" si="18"/>
        <v>0</v>
      </c>
      <c r="AL21" s="304">
        <v>0.46527777777777773</v>
      </c>
      <c r="AM21" s="188">
        <f>$AL21-$AL$76</f>
        <v>0.43749999999999994</v>
      </c>
      <c r="AN21" s="113" t="s">
        <v>4</v>
      </c>
      <c r="AO21" s="188">
        <f>$AL21-$AL$73</f>
        <v>0.45138888888888884</v>
      </c>
      <c r="AP21" s="141"/>
      <c r="AQ21" s="36"/>
    </row>
    <row r="22" spans="1:43" ht="18" customHeight="1">
      <c r="A22" s="121">
        <v>3</v>
      </c>
      <c r="B22" s="122">
        <v>11</v>
      </c>
      <c r="C22" s="123" t="str">
        <f t="shared" si="11"/>
        <v>女</v>
      </c>
      <c r="D22" s="122">
        <v>6</v>
      </c>
      <c r="E22" s="124" t="str">
        <f t="shared" si="12"/>
        <v>３０００ｍ</v>
      </c>
      <c r="F22" s="65"/>
      <c r="G22" s="65" t="str">
        <f t="shared" si="13"/>
        <v>　</v>
      </c>
      <c r="H22" s="124"/>
      <c r="I22" s="215">
        <v>118</v>
      </c>
      <c r="J22" s="241"/>
      <c r="K22" s="182">
        <v>4</v>
      </c>
      <c r="L22" s="65">
        <v>1</v>
      </c>
      <c r="M22" s="245" t="str">
        <f t="shared" si="14"/>
        <v>組</v>
      </c>
      <c r="N22" s="245"/>
      <c r="O22" s="65"/>
      <c r="P22" s="247">
        <v>0.5347222222222222</v>
      </c>
      <c r="Q22" s="188">
        <f>P22-$AL$76</f>
        <v>0.5069444444444444</v>
      </c>
      <c r="R22" s="113" t="s">
        <v>4</v>
      </c>
      <c r="S22" s="188">
        <f>P22-$AL$73</f>
        <v>0.5208333333333334</v>
      </c>
      <c r="T22" s="305"/>
      <c r="U22" s="33"/>
      <c r="V22" s="33"/>
      <c r="W22" s="121">
        <v>2</v>
      </c>
      <c r="X22" s="122">
        <v>12</v>
      </c>
      <c r="Y22" s="123" t="str">
        <f t="shared" si="15"/>
        <v>男</v>
      </c>
      <c r="Z22" s="122">
        <v>1</v>
      </c>
      <c r="AA22" s="124" t="str">
        <f t="shared" si="16"/>
        <v>１００ｍ</v>
      </c>
      <c r="AB22" s="65"/>
      <c r="AC22" s="65"/>
      <c r="AD22" s="124" t="s">
        <v>54</v>
      </c>
      <c r="AE22" s="216">
        <v>629</v>
      </c>
      <c r="AF22" s="65"/>
      <c r="AG22" s="183">
        <v>64</v>
      </c>
      <c r="AH22" s="131">
        <v>1</v>
      </c>
      <c r="AI22" s="204" t="str">
        <f t="shared" si="17"/>
        <v>組</v>
      </c>
      <c r="AJ22" s="203"/>
      <c r="AK22" s="125">
        <f t="shared" si="18"/>
        <v>28.59090909090909</v>
      </c>
      <c r="AL22" s="137">
        <v>0.4791666666666667</v>
      </c>
      <c r="AM22" s="188">
        <f>$AL22-$AL$76</f>
        <v>0.4513888888888889</v>
      </c>
      <c r="AN22" s="113" t="s">
        <v>4</v>
      </c>
      <c r="AO22" s="188">
        <f>$AL22-$AL$73</f>
        <v>0.4652777777777778</v>
      </c>
      <c r="AP22" s="141"/>
      <c r="AQ22" s="36"/>
    </row>
    <row r="23" spans="1:43" ht="18" customHeight="1">
      <c r="A23" s="129">
        <v>4</v>
      </c>
      <c r="B23" s="127">
        <v>12</v>
      </c>
      <c r="C23" s="126" t="str">
        <f t="shared" si="11"/>
        <v>男</v>
      </c>
      <c r="D23" s="127">
        <v>7</v>
      </c>
      <c r="E23" s="128" t="str">
        <f t="shared" si="12"/>
        <v>５０００ｍ</v>
      </c>
      <c r="F23" s="130"/>
      <c r="G23" s="130" t="str">
        <f t="shared" si="13"/>
        <v>　</v>
      </c>
      <c r="H23" s="292" t="s">
        <v>84</v>
      </c>
      <c r="I23" s="216">
        <v>275</v>
      </c>
      <c r="J23" s="241"/>
      <c r="K23" s="183">
        <v>11</v>
      </c>
      <c r="L23" s="130">
        <v>1</v>
      </c>
      <c r="M23" s="249" t="str">
        <f t="shared" si="14"/>
        <v>組</v>
      </c>
      <c r="N23" s="249"/>
      <c r="O23" s="130"/>
      <c r="P23" s="251">
        <v>0.576388888888889</v>
      </c>
      <c r="Q23" s="190">
        <f>P23-$AL$76</f>
        <v>0.5486111111111112</v>
      </c>
      <c r="R23" s="115" t="s">
        <v>4</v>
      </c>
      <c r="S23" s="190">
        <f>P23-$AL$73</f>
        <v>0.5625000000000001</v>
      </c>
      <c r="T23" s="306"/>
      <c r="U23" s="36"/>
      <c r="V23" s="33"/>
      <c r="W23" s="121"/>
      <c r="X23" s="122"/>
      <c r="Y23" s="123" t="str">
        <f t="shared" si="15"/>
        <v>　</v>
      </c>
      <c r="Z23" s="122"/>
      <c r="AA23" s="124" t="str">
        <f t="shared" si="16"/>
        <v>　</v>
      </c>
      <c r="AB23" s="65"/>
      <c r="AC23" s="65"/>
      <c r="AD23" s="124" t="s">
        <v>81</v>
      </c>
      <c r="AE23" s="216"/>
      <c r="AF23" s="65"/>
      <c r="AG23" s="183"/>
      <c r="AH23" s="131"/>
      <c r="AI23" s="204" t="str">
        <f t="shared" si="17"/>
        <v> </v>
      </c>
      <c r="AJ23" s="203"/>
      <c r="AK23" s="285">
        <f t="shared" si="18"/>
        <v>0</v>
      </c>
      <c r="AL23" s="304">
        <v>0.5104166666666666</v>
      </c>
      <c r="AM23" s="188">
        <v>0.4791666666666667</v>
      </c>
      <c r="AN23" s="113" t="s">
        <v>4</v>
      </c>
      <c r="AO23" s="188">
        <v>0.4930555555555556</v>
      </c>
      <c r="AP23" s="141"/>
      <c r="AQ23" s="33"/>
    </row>
    <row r="24" spans="1:43" ht="18" customHeight="1" thickBot="1">
      <c r="A24" s="132"/>
      <c r="B24" s="133"/>
      <c r="C24" s="134" t="str">
        <f t="shared" si="11"/>
        <v>　</v>
      </c>
      <c r="D24" s="133"/>
      <c r="E24" s="135" t="str">
        <f t="shared" si="12"/>
        <v>　</v>
      </c>
      <c r="F24" s="78"/>
      <c r="G24" s="78" t="str">
        <f t="shared" si="13"/>
        <v>　</v>
      </c>
      <c r="H24" s="124" t="s">
        <v>86</v>
      </c>
      <c r="I24" s="219"/>
      <c r="J24" s="242"/>
      <c r="K24" s="187"/>
      <c r="L24" s="78"/>
      <c r="M24" s="252" t="str">
        <f t="shared" si="14"/>
        <v> </v>
      </c>
      <c r="N24" s="252"/>
      <c r="O24" s="78"/>
      <c r="P24" s="260">
        <v>0.642361111111111</v>
      </c>
      <c r="Q24" s="189">
        <v>0.607638888888889</v>
      </c>
      <c r="R24" s="114" t="s">
        <v>4</v>
      </c>
      <c r="S24" s="189">
        <v>0.6215277777777778</v>
      </c>
      <c r="T24" s="307"/>
      <c r="U24" s="6"/>
      <c r="V24" s="6"/>
      <c r="W24" s="121"/>
      <c r="X24" s="122"/>
      <c r="Y24" s="123" t="str">
        <f t="shared" si="15"/>
        <v>　</v>
      </c>
      <c r="Z24" s="122"/>
      <c r="AA24" s="124" t="str">
        <f t="shared" si="16"/>
        <v>　</v>
      </c>
      <c r="AB24" s="65"/>
      <c r="AC24" s="65"/>
      <c r="AD24" s="124" t="s">
        <v>82</v>
      </c>
      <c r="AE24" s="216"/>
      <c r="AF24" s="65"/>
      <c r="AG24" s="183"/>
      <c r="AH24" s="131"/>
      <c r="AI24" s="204" t="str">
        <f t="shared" si="17"/>
        <v> </v>
      </c>
      <c r="AJ24" s="203"/>
      <c r="AK24" s="285">
        <f t="shared" si="18"/>
        <v>0</v>
      </c>
      <c r="AL24" s="304">
        <v>0.5381944444444444</v>
      </c>
      <c r="AM24" s="188">
        <v>0.5034722222222222</v>
      </c>
      <c r="AN24" s="113" t="s">
        <v>4</v>
      </c>
      <c r="AO24" s="188">
        <v>0.517361111111111</v>
      </c>
      <c r="AP24" s="141"/>
      <c r="AQ24" s="36"/>
    </row>
    <row r="25" spans="1:43" ht="18" customHeight="1">
      <c r="A25" s="229"/>
      <c r="B25" s="230"/>
      <c r="C25" s="231"/>
      <c r="D25" s="230"/>
      <c r="E25" s="232"/>
      <c r="F25" s="77"/>
      <c r="G25" s="77"/>
      <c r="H25" s="232"/>
      <c r="I25" s="77"/>
      <c r="J25" s="77"/>
      <c r="K25" s="233"/>
      <c r="L25" s="77"/>
      <c r="M25" s="261"/>
      <c r="N25" s="256" t="s">
        <v>71</v>
      </c>
      <c r="O25" s="256" t="s">
        <v>71</v>
      </c>
      <c r="P25" s="262">
        <v>0.7222222222222222</v>
      </c>
      <c r="Q25" s="234"/>
      <c r="R25" s="235"/>
      <c r="S25" s="234"/>
      <c r="T25" s="308"/>
      <c r="U25" s="6"/>
      <c r="V25" s="6"/>
      <c r="W25" s="121"/>
      <c r="X25" s="122"/>
      <c r="Y25" s="123" t="str">
        <f t="shared" si="15"/>
        <v>　</v>
      </c>
      <c r="Z25" s="122"/>
      <c r="AA25" s="124" t="str">
        <f t="shared" si="16"/>
        <v>　</v>
      </c>
      <c r="AB25" s="65"/>
      <c r="AC25" s="65"/>
      <c r="AD25" s="124" t="s">
        <v>109</v>
      </c>
      <c r="AE25" s="216"/>
      <c r="AF25" s="65"/>
      <c r="AG25" s="183"/>
      <c r="AH25" s="131"/>
      <c r="AI25" s="204" t="str">
        <f t="shared" si="17"/>
        <v> </v>
      </c>
      <c r="AJ25" s="203"/>
      <c r="AK25" s="285">
        <f t="shared" si="18"/>
        <v>0</v>
      </c>
      <c r="AL25" s="304">
        <v>0.5659722222222222</v>
      </c>
      <c r="AM25" s="188">
        <v>0.5277777777777778</v>
      </c>
      <c r="AN25" s="113" t="s">
        <v>4</v>
      </c>
      <c r="AO25" s="188">
        <v>0.5416666666666666</v>
      </c>
      <c r="AP25" s="141"/>
      <c r="AQ25" s="36"/>
    </row>
    <row r="26" spans="1:43" ht="18" customHeight="1">
      <c r="A26" s="236"/>
      <c r="B26" s="167"/>
      <c r="C26" s="237"/>
      <c r="D26" s="167"/>
      <c r="E26" s="168"/>
      <c r="F26" s="76"/>
      <c r="G26" s="76"/>
      <c r="H26" s="168"/>
      <c r="I26" s="76"/>
      <c r="J26" s="76"/>
      <c r="K26" s="184"/>
      <c r="L26" s="76"/>
      <c r="M26" s="263"/>
      <c r="N26" s="263"/>
      <c r="O26" s="76"/>
      <c r="P26" s="264">
        <v>2</v>
      </c>
      <c r="Q26" s="278"/>
      <c r="R26" s="97"/>
      <c r="S26" s="238"/>
      <c r="T26" s="309"/>
      <c r="U26" s="6"/>
      <c r="V26" s="6"/>
      <c r="W26" s="121">
        <v>3</v>
      </c>
      <c r="X26" s="122">
        <v>11</v>
      </c>
      <c r="Y26" s="123" t="str">
        <f t="shared" si="15"/>
        <v>女</v>
      </c>
      <c r="Z26" s="122">
        <v>7</v>
      </c>
      <c r="AA26" s="124" t="str">
        <f t="shared" si="16"/>
        <v>５０００ｍ</v>
      </c>
      <c r="AB26" s="65"/>
      <c r="AC26" s="65"/>
      <c r="AD26" s="124"/>
      <c r="AE26" s="216">
        <v>7</v>
      </c>
      <c r="AF26" s="65"/>
      <c r="AG26" s="183">
        <v>1</v>
      </c>
      <c r="AH26" s="131">
        <v>1</v>
      </c>
      <c r="AI26" s="204" t="str">
        <f t="shared" si="17"/>
        <v>組</v>
      </c>
      <c r="AJ26" s="203"/>
      <c r="AK26" s="125">
        <f t="shared" si="18"/>
        <v>0.3181818181818182</v>
      </c>
      <c r="AL26" s="137">
        <v>0.5902777777777778</v>
      </c>
      <c r="AM26" s="188">
        <f>$AL26-$AL$76</f>
        <v>0.5625</v>
      </c>
      <c r="AN26" s="113" t="s">
        <v>4</v>
      </c>
      <c r="AO26" s="188">
        <f>$AL26-$AL$73</f>
        <v>0.576388888888889</v>
      </c>
      <c r="AP26" s="141"/>
      <c r="AQ26" s="36"/>
    </row>
    <row r="27" spans="1:44" ht="18" customHeight="1" thickBot="1">
      <c r="A27" s="239"/>
      <c r="B27" s="80"/>
      <c r="C27" s="81"/>
      <c r="D27" s="80"/>
      <c r="E27" s="82"/>
      <c r="F27" s="83"/>
      <c r="G27" s="83"/>
      <c r="H27" s="83"/>
      <c r="I27" s="83"/>
      <c r="J27" s="83"/>
      <c r="K27" s="84"/>
      <c r="L27" s="83"/>
      <c r="M27" s="83"/>
      <c r="N27" s="83"/>
      <c r="O27" s="83"/>
      <c r="P27" s="265"/>
      <c r="Q27" s="8"/>
      <c r="R27" s="96"/>
      <c r="S27" s="8"/>
      <c r="T27" s="6"/>
      <c r="U27" s="6"/>
      <c r="V27" s="6"/>
      <c r="W27" s="121">
        <v>4</v>
      </c>
      <c r="X27" s="122">
        <v>12</v>
      </c>
      <c r="Y27" s="123" t="str">
        <f t="shared" si="15"/>
        <v>男</v>
      </c>
      <c r="Z27" s="122">
        <v>5</v>
      </c>
      <c r="AA27" s="124" t="str">
        <f t="shared" si="16"/>
        <v>１５００ｍ</v>
      </c>
      <c r="AB27" s="65"/>
      <c r="AC27" s="65"/>
      <c r="AD27" s="124" t="s">
        <v>55</v>
      </c>
      <c r="AE27" s="216">
        <v>420</v>
      </c>
      <c r="AF27" s="65"/>
      <c r="AG27" s="183">
        <v>22</v>
      </c>
      <c r="AH27" s="131">
        <v>1</v>
      </c>
      <c r="AI27" s="204" t="str">
        <f t="shared" si="17"/>
        <v>組</v>
      </c>
      <c r="AJ27" s="203"/>
      <c r="AK27" s="125">
        <f t="shared" si="18"/>
        <v>19.09090909090909</v>
      </c>
      <c r="AL27" s="137">
        <v>0.6041666666666666</v>
      </c>
      <c r="AM27" s="188">
        <f>$AL27-$AL$76</f>
        <v>0.5763888888888888</v>
      </c>
      <c r="AN27" s="113" t="s">
        <v>4</v>
      </c>
      <c r="AO27" s="188">
        <f>$AL27-$AL$73</f>
        <v>0.5902777777777778</v>
      </c>
      <c r="AP27" s="141"/>
      <c r="AQ27" s="36"/>
      <c r="AR27" s="23"/>
    </row>
    <row r="28" spans="1:43" ht="20.25" customHeight="1" thickBot="1">
      <c r="A28" s="57"/>
      <c r="B28" s="58"/>
      <c r="C28" s="59" t="str">
        <f>VLOOKUP(B28,B$68:C$117,2,TRUE)</f>
        <v>　</v>
      </c>
      <c r="D28" s="60"/>
      <c r="E28" s="350" t="s">
        <v>79</v>
      </c>
      <c r="F28" s="351"/>
      <c r="G28" s="351"/>
      <c r="H28" s="352"/>
      <c r="I28" s="61"/>
      <c r="J28" s="61"/>
      <c r="K28" s="61"/>
      <c r="L28" s="61"/>
      <c r="M28" s="61"/>
      <c r="N28" s="61"/>
      <c r="O28" s="64"/>
      <c r="P28" s="266"/>
      <c r="Q28" s="26"/>
      <c r="R28" s="26"/>
      <c r="S28" s="26"/>
      <c r="T28" s="25"/>
      <c r="U28" s="92"/>
      <c r="V28" s="92"/>
      <c r="W28" s="132"/>
      <c r="X28" s="156"/>
      <c r="Y28" s="157" t="str">
        <f t="shared" si="15"/>
        <v>　</v>
      </c>
      <c r="Z28" s="133"/>
      <c r="AA28" s="135" t="str">
        <f t="shared" si="16"/>
        <v>　</v>
      </c>
      <c r="AB28" s="78"/>
      <c r="AC28" s="78" t="str">
        <f>VLOOKUP(AB28,AB$71:AC$120,2,TRUE)</f>
        <v>　</v>
      </c>
      <c r="AD28" s="135" t="s">
        <v>110</v>
      </c>
      <c r="AE28" s="219"/>
      <c r="AF28" s="78"/>
      <c r="AG28" s="187"/>
      <c r="AH28" s="136"/>
      <c r="AI28" s="205" t="str">
        <f t="shared" si="17"/>
        <v> </v>
      </c>
      <c r="AJ28" s="205"/>
      <c r="AK28" s="286">
        <f t="shared" si="18"/>
        <v>0</v>
      </c>
      <c r="AL28" s="310">
        <v>0.6944444444444445</v>
      </c>
      <c r="AM28" s="189">
        <v>0.638888888888889</v>
      </c>
      <c r="AN28" s="114" t="s">
        <v>4</v>
      </c>
      <c r="AO28" s="189">
        <v>0.6527777777777778</v>
      </c>
      <c r="AP28" s="142"/>
      <c r="AQ28" s="35"/>
    </row>
    <row r="29" spans="1:43" ht="18" thickBot="1">
      <c r="A29" s="86"/>
      <c r="B29" s="62"/>
      <c r="C29" s="296" t="s">
        <v>5</v>
      </c>
      <c r="D29" s="296"/>
      <c r="E29" s="296"/>
      <c r="F29" s="64"/>
      <c r="G29" s="64" t="str">
        <f>VLOOKUP(F29,F$68:G$117,2,TRUE)</f>
        <v>　</v>
      </c>
      <c r="H29" s="64"/>
      <c r="I29" s="64"/>
      <c r="J29" s="64"/>
      <c r="K29" s="87"/>
      <c r="L29" s="64"/>
      <c r="M29" s="64" t="str">
        <f>VLOOKUP(L29,L$68:M$117,2,TRUE)</f>
        <v> </v>
      </c>
      <c r="N29" s="64"/>
      <c r="O29" s="64"/>
      <c r="P29" s="266"/>
      <c r="Q29" s="26"/>
      <c r="R29" s="26"/>
      <c r="S29" s="26"/>
      <c r="T29" s="25"/>
      <c r="U29" s="92"/>
      <c r="V29" s="92"/>
      <c r="AF29" s="70"/>
      <c r="AJ29" s="256" t="s">
        <v>71</v>
      </c>
      <c r="AK29" s="256" t="s">
        <v>71</v>
      </c>
      <c r="AL29" s="294">
        <v>0.7083333333333334</v>
      </c>
      <c r="AM29" s="293"/>
      <c r="AO29" s="293"/>
      <c r="AQ29" s="35"/>
    </row>
    <row r="30" spans="1:43" ht="15" customHeight="1" thickBot="1">
      <c r="A30" s="174"/>
      <c r="B30" s="72"/>
      <c r="C30" s="89"/>
      <c r="D30" s="72"/>
      <c r="E30" s="73" t="s">
        <v>1</v>
      </c>
      <c r="F30" s="74"/>
      <c r="G30" s="74"/>
      <c r="H30" s="74"/>
      <c r="I30" s="74" t="s">
        <v>2</v>
      </c>
      <c r="J30" s="75"/>
      <c r="K30" s="75"/>
      <c r="L30" s="75"/>
      <c r="M30" s="243"/>
      <c r="N30" s="243"/>
      <c r="O30" s="74"/>
      <c r="P30" s="259" t="s">
        <v>3</v>
      </c>
      <c r="Q30" s="346" t="s">
        <v>56</v>
      </c>
      <c r="R30" s="346"/>
      <c r="S30" s="346"/>
      <c r="T30" s="171"/>
      <c r="U30" s="31"/>
      <c r="V30" s="31"/>
      <c r="W30" s="50"/>
      <c r="X30" s="51"/>
      <c r="Y30" s="52"/>
      <c r="Z30" s="51"/>
      <c r="AA30" s="53"/>
      <c r="AB30" s="54"/>
      <c r="AC30" s="54"/>
      <c r="AD30" s="54"/>
      <c r="AE30" s="54"/>
      <c r="AF30" s="54"/>
      <c r="AG30" s="55"/>
      <c r="AH30" s="31"/>
      <c r="AI30" s="31"/>
      <c r="AJ30" s="31"/>
      <c r="AK30" s="31"/>
      <c r="AL30" s="101"/>
      <c r="AM30" s="32"/>
      <c r="AN30" s="95"/>
      <c r="AO30" s="32"/>
      <c r="AP30" s="31"/>
      <c r="AQ30" s="35"/>
    </row>
    <row r="31" spans="1:43" ht="18" customHeight="1" thickBot="1">
      <c r="A31" s="121">
        <v>1</v>
      </c>
      <c r="B31" s="122">
        <v>12</v>
      </c>
      <c r="C31" s="123" t="str">
        <f aca="true" t="shared" si="19" ref="C31:C37">VLOOKUP(B31,B$68:C$117,2,TRUE)</f>
        <v>男</v>
      </c>
      <c r="D31" s="122">
        <v>21</v>
      </c>
      <c r="E31" s="124" t="str">
        <f aca="true" t="shared" si="20" ref="E31:E37">VLOOKUP(D31,D$68:E$117,2,TRUE)</f>
        <v>走　高　跳</v>
      </c>
      <c r="F31" s="122">
        <v>6</v>
      </c>
      <c r="G31" s="161" t="str">
        <f>VLOOKUP(F31,F$68:G$117,2,TRUE)</f>
        <v> Ｂ</v>
      </c>
      <c r="H31" s="299" t="s">
        <v>111</v>
      </c>
      <c r="I31" s="215">
        <v>44</v>
      </c>
      <c r="J31" s="65"/>
      <c r="K31" s="65">
        <v>43</v>
      </c>
      <c r="L31" s="65">
        <v>2</v>
      </c>
      <c r="M31" s="245" t="str">
        <f aca="true" t="shared" si="21" ref="M31:M37">VLOOKUP(L31,L$68:M$117,2,TRUE)</f>
        <v>名</v>
      </c>
      <c r="N31" s="245"/>
      <c r="O31" s="65"/>
      <c r="P31" s="247">
        <v>0.4166666666666667</v>
      </c>
      <c r="Q31" s="188">
        <f>$P31-$P$74</f>
        <v>0.3819444444444445</v>
      </c>
      <c r="R31" s="113" t="s">
        <v>4</v>
      </c>
      <c r="S31" s="188">
        <f>$P31-$P$72</f>
        <v>0.39583333333333337</v>
      </c>
      <c r="T31" s="140"/>
      <c r="U31" s="92"/>
      <c r="V31" s="92"/>
      <c r="W31" s="57"/>
      <c r="X31" s="58"/>
      <c r="Y31" s="59" t="str">
        <f>VLOOKUP(X31,X$71:Y$120,2,TRUE)</f>
        <v>　</v>
      </c>
      <c r="Z31" s="60"/>
      <c r="AA31" s="350" t="s">
        <v>79</v>
      </c>
      <c r="AB31" s="351"/>
      <c r="AC31" s="351"/>
      <c r="AD31" s="352"/>
      <c r="AE31" s="61"/>
      <c r="AF31" s="61"/>
      <c r="AG31" s="61"/>
      <c r="AH31" s="49"/>
      <c r="AI31" s="49"/>
      <c r="AJ31" s="49"/>
      <c r="AK31" s="1"/>
      <c r="AL31" s="102"/>
      <c r="AM31" s="3"/>
      <c r="AN31" s="96"/>
      <c r="AO31" s="3"/>
      <c r="AP31" s="1"/>
      <c r="AQ31" s="35"/>
    </row>
    <row r="32" spans="1:43" ht="18" customHeight="1" thickBot="1">
      <c r="A32" s="143">
        <v>2</v>
      </c>
      <c r="B32" s="144">
        <v>11</v>
      </c>
      <c r="C32" s="145" t="str">
        <f t="shared" si="19"/>
        <v>女</v>
      </c>
      <c r="D32" s="144">
        <v>21</v>
      </c>
      <c r="E32" s="146" t="str">
        <f t="shared" si="20"/>
        <v>走　高　跳</v>
      </c>
      <c r="F32" s="144">
        <v>5</v>
      </c>
      <c r="G32" s="199" t="str">
        <f>VLOOKUP(F32,F$68:G$117,2,TRUE)</f>
        <v> Ａ</v>
      </c>
      <c r="H32" s="300" t="s">
        <v>111</v>
      </c>
      <c r="I32" s="220">
        <v>10</v>
      </c>
      <c r="J32" s="66"/>
      <c r="K32" s="66">
        <v>10</v>
      </c>
      <c r="L32" s="66">
        <v>2</v>
      </c>
      <c r="M32" s="267" t="str">
        <f t="shared" si="21"/>
        <v>名</v>
      </c>
      <c r="N32" s="267"/>
      <c r="O32" s="66"/>
      <c r="P32" s="268">
        <v>0.5833333333333334</v>
      </c>
      <c r="Q32" s="193">
        <f>$P32-$P$74</f>
        <v>0.5486111111111112</v>
      </c>
      <c r="R32" s="116" t="s">
        <v>4</v>
      </c>
      <c r="S32" s="193">
        <f>$P32-$P$72</f>
        <v>0.5625</v>
      </c>
      <c r="T32" s="148"/>
      <c r="U32" s="92"/>
      <c r="V32" s="92"/>
      <c r="W32" s="86"/>
      <c r="X32" s="62"/>
      <c r="Y32" s="213" t="s">
        <v>5</v>
      </c>
      <c r="Z32" s="62"/>
      <c r="AA32" s="63"/>
      <c r="AB32" s="64"/>
      <c r="AC32" s="64" t="str">
        <f>VLOOKUP(AB32,AB$71:AC$120,2,TRUE)</f>
        <v>　</v>
      </c>
      <c r="AD32" s="64"/>
      <c r="AE32" s="64"/>
      <c r="AF32" s="64"/>
      <c r="AG32" s="64"/>
      <c r="AH32" s="25"/>
      <c r="AI32" s="25" t="str">
        <f>VLOOKUP(AH32,AH$71:AI$120,2,TRUE)</f>
        <v> </v>
      </c>
      <c r="AJ32" s="25"/>
      <c r="AK32" s="25"/>
      <c r="AL32" s="103"/>
      <c r="AM32" s="26"/>
      <c r="AN32" s="97"/>
      <c r="AO32" s="26"/>
      <c r="AP32" s="25"/>
      <c r="AQ32" s="35"/>
    </row>
    <row r="33" spans="1:43" ht="18" customHeight="1">
      <c r="A33" s="121">
        <v>1</v>
      </c>
      <c r="B33" s="122">
        <v>11</v>
      </c>
      <c r="C33" s="123" t="str">
        <f t="shared" si="19"/>
        <v>女</v>
      </c>
      <c r="D33" s="122">
        <v>22</v>
      </c>
      <c r="E33" s="124" t="str">
        <f t="shared" si="20"/>
        <v>棒　高　跳</v>
      </c>
      <c r="F33" s="122">
        <v>6</v>
      </c>
      <c r="G33" s="198"/>
      <c r="H33" s="65"/>
      <c r="I33" s="215">
        <v>6</v>
      </c>
      <c r="J33" s="65"/>
      <c r="K33" s="65">
        <v>8</v>
      </c>
      <c r="L33" s="65">
        <v>2</v>
      </c>
      <c r="M33" s="245" t="str">
        <f t="shared" si="21"/>
        <v>名</v>
      </c>
      <c r="N33" s="245"/>
      <c r="O33" s="65"/>
      <c r="P33" s="247">
        <v>0.4166666666666667</v>
      </c>
      <c r="Q33" s="188">
        <f>$P33-$P$74</f>
        <v>0.3819444444444445</v>
      </c>
      <c r="R33" s="113" t="s">
        <v>4</v>
      </c>
      <c r="S33" s="188">
        <f>$P33-$P$72</f>
        <v>0.39583333333333337</v>
      </c>
      <c r="T33" s="140"/>
      <c r="U33" s="92"/>
      <c r="V33" s="92"/>
      <c r="W33" s="170"/>
      <c r="X33" s="72"/>
      <c r="Y33" s="72"/>
      <c r="Z33" s="72"/>
      <c r="AA33" s="73" t="s">
        <v>1</v>
      </c>
      <c r="AB33" s="74"/>
      <c r="AC33" s="74"/>
      <c r="AD33" s="74"/>
      <c r="AE33" s="74" t="s">
        <v>2</v>
      </c>
      <c r="AF33" s="75"/>
      <c r="AG33" s="75"/>
      <c r="AH33" s="29"/>
      <c r="AI33" s="206"/>
      <c r="AJ33" s="206"/>
      <c r="AK33" s="28"/>
      <c r="AL33" s="212" t="s">
        <v>3</v>
      </c>
      <c r="AM33" s="346" t="s">
        <v>56</v>
      </c>
      <c r="AN33" s="346"/>
      <c r="AO33" s="346"/>
      <c r="AP33" s="171"/>
      <c r="AQ33" s="35"/>
    </row>
    <row r="34" spans="1:43" ht="18" customHeight="1">
      <c r="A34" s="143">
        <v>2</v>
      </c>
      <c r="B34" s="144">
        <v>12</v>
      </c>
      <c r="C34" s="145" t="str">
        <f t="shared" si="19"/>
        <v>男</v>
      </c>
      <c r="D34" s="144">
        <v>22</v>
      </c>
      <c r="E34" s="146" t="str">
        <f t="shared" si="20"/>
        <v>棒　高　跳</v>
      </c>
      <c r="F34" s="144">
        <v>6</v>
      </c>
      <c r="G34" s="199" t="str">
        <f>VLOOKUP(F34,F$68:G$117,2,TRUE)</f>
        <v> Ｂ</v>
      </c>
      <c r="H34" s="66"/>
      <c r="I34" s="220">
        <v>24</v>
      </c>
      <c r="J34" s="66"/>
      <c r="K34" s="66">
        <v>16</v>
      </c>
      <c r="L34" s="66">
        <v>2</v>
      </c>
      <c r="M34" s="267" t="str">
        <f t="shared" si="21"/>
        <v>名</v>
      </c>
      <c r="N34" s="267"/>
      <c r="O34" s="66"/>
      <c r="P34" s="268">
        <v>0.5</v>
      </c>
      <c r="Q34" s="193">
        <f>$P34-$P$76</f>
        <v>0.4513888888888889</v>
      </c>
      <c r="R34" s="116" t="s">
        <v>4</v>
      </c>
      <c r="S34" s="193">
        <f>$P34-$P$74</f>
        <v>0.4652777777777778</v>
      </c>
      <c r="T34" s="148"/>
      <c r="U34" s="92"/>
      <c r="V34" s="92"/>
      <c r="W34" s="121">
        <v>1</v>
      </c>
      <c r="X34" s="122">
        <v>11</v>
      </c>
      <c r="Y34" s="123" t="str">
        <f>VLOOKUP(X34,X$71:Y$120,2,TRUE)</f>
        <v>女</v>
      </c>
      <c r="Z34" s="122">
        <v>21</v>
      </c>
      <c r="AA34" s="124" t="str">
        <f>VLOOKUP(Z34,Z$71:AA$120,2,TRUE)</f>
        <v>走　高　跳</v>
      </c>
      <c r="AB34" s="65">
        <v>13</v>
      </c>
      <c r="AC34" s="297" t="s">
        <v>89</v>
      </c>
      <c r="AD34" s="299" t="s">
        <v>111</v>
      </c>
      <c r="AE34" s="215">
        <v>54</v>
      </c>
      <c r="AF34" s="65"/>
      <c r="AG34" s="65">
        <v>56</v>
      </c>
      <c r="AH34" s="125">
        <v>2</v>
      </c>
      <c r="AI34" s="203" t="str">
        <f>VLOOKUP(AH34,AH$71:AI$120,2,TRUE)</f>
        <v>名</v>
      </c>
      <c r="AJ34" s="203"/>
      <c r="AK34" s="65"/>
      <c r="AL34" s="137">
        <v>0.4166666666666667</v>
      </c>
      <c r="AM34" s="188">
        <f>$AL34-$AL$77</f>
        <v>0.3819444444444445</v>
      </c>
      <c r="AN34" s="113" t="s">
        <v>4</v>
      </c>
      <c r="AO34" s="188">
        <f>$AL34-$AL$75</f>
        <v>0.39583333333333337</v>
      </c>
      <c r="AP34" s="140"/>
      <c r="AQ34" s="35"/>
    </row>
    <row r="35" spans="1:43" ht="18" customHeight="1">
      <c r="A35" s="121">
        <v>1</v>
      </c>
      <c r="B35" s="122">
        <v>11</v>
      </c>
      <c r="C35" s="123" t="str">
        <f t="shared" si="19"/>
        <v>女</v>
      </c>
      <c r="D35" s="122">
        <v>23</v>
      </c>
      <c r="E35" s="124" t="str">
        <f t="shared" si="20"/>
        <v>走　幅　跳</v>
      </c>
      <c r="F35" s="122">
        <v>0</v>
      </c>
      <c r="G35" s="297" t="str">
        <f>VLOOKUP(F35,F$68:G$117,2,TRUE)</f>
        <v>　</v>
      </c>
      <c r="H35" s="301" t="s">
        <v>111</v>
      </c>
      <c r="I35" s="215">
        <v>149</v>
      </c>
      <c r="J35" s="65"/>
      <c r="K35" s="65">
        <v>123</v>
      </c>
      <c r="L35" s="65">
        <v>2</v>
      </c>
      <c r="M35" s="245" t="str">
        <f t="shared" si="21"/>
        <v>名</v>
      </c>
      <c r="N35" s="245"/>
      <c r="O35" s="65"/>
      <c r="P35" s="247">
        <v>0.4166666666666667</v>
      </c>
      <c r="Q35" s="188">
        <f>$P35-$P$74</f>
        <v>0.3819444444444445</v>
      </c>
      <c r="R35" s="113" t="s">
        <v>4</v>
      </c>
      <c r="S35" s="188">
        <f>$P35-$P$72</f>
        <v>0.39583333333333337</v>
      </c>
      <c r="T35" s="140"/>
      <c r="U35" s="92"/>
      <c r="V35" s="92"/>
      <c r="W35" s="143">
        <v>2</v>
      </c>
      <c r="X35" s="144">
        <v>12</v>
      </c>
      <c r="Y35" s="145" t="str">
        <f>VLOOKUP(X35,X$71:Y$120,2,TRUE)</f>
        <v>男</v>
      </c>
      <c r="Z35" s="144">
        <v>21</v>
      </c>
      <c r="AA35" s="146" t="str">
        <f>VLOOKUP(Z35,Z$71:AA$120,2,TRUE)</f>
        <v>走　高　跳</v>
      </c>
      <c r="AB35" s="66">
        <v>5</v>
      </c>
      <c r="AC35" s="199" t="str">
        <f>VLOOKUP(AB35,AB$71:AC$120,2,TRUE)</f>
        <v> Ａ</v>
      </c>
      <c r="AD35" s="66"/>
      <c r="AE35" s="220">
        <v>13</v>
      </c>
      <c r="AF35" s="66"/>
      <c r="AG35" s="66">
        <v>15</v>
      </c>
      <c r="AH35" s="147">
        <v>2</v>
      </c>
      <c r="AI35" s="208" t="str">
        <f>VLOOKUP(AH35,AH$71:AI$120,2,TRUE)</f>
        <v>名</v>
      </c>
      <c r="AJ35" s="208"/>
      <c r="AK35" s="66"/>
      <c r="AL35" s="180">
        <v>0.5833333333333334</v>
      </c>
      <c r="AM35" s="193">
        <f>$AL35-$AL$77</f>
        <v>0.5486111111111112</v>
      </c>
      <c r="AN35" s="116" t="s">
        <v>4</v>
      </c>
      <c r="AO35" s="193">
        <f>$AL35-$AL$75</f>
        <v>0.5625</v>
      </c>
      <c r="AP35" s="148"/>
      <c r="AQ35" s="36"/>
    </row>
    <row r="36" spans="1:43" ht="18" customHeight="1">
      <c r="A36" s="312">
        <v>2</v>
      </c>
      <c r="B36" s="167"/>
      <c r="C36" s="313" t="s">
        <v>92</v>
      </c>
      <c r="D36" s="167"/>
      <c r="E36" s="168" t="s">
        <v>93</v>
      </c>
      <c r="F36" s="167"/>
      <c r="G36" s="315" t="s">
        <v>121</v>
      </c>
      <c r="H36" s="315" t="s">
        <v>111</v>
      </c>
      <c r="I36" s="222"/>
      <c r="J36" s="76"/>
      <c r="K36" s="76">
        <v>64</v>
      </c>
      <c r="L36" s="76"/>
      <c r="M36" s="263" t="s">
        <v>91</v>
      </c>
      <c r="N36" s="263"/>
      <c r="O36" s="76"/>
      <c r="P36" s="314">
        <v>0.5625</v>
      </c>
      <c r="Q36" s="238">
        <f>$P36-$P$74</f>
        <v>0.5277777777777778</v>
      </c>
      <c r="R36" s="97"/>
      <c r="S36" s="238">
        <f>$P36-$P$72</f>
        <v>0.5416666666666666</v>
      </c>
      <c r="T36" s="169"/>
      <c r="U36" s="92"/>
      <c r="V36" s="92"/>
      <c r="W36" s="149">
        <v>1</v>
      </c>
      <c r="X36" s="150"/>
      <c r="Y36" s="151" t="s">
        <v>92</v>
      </c>
      <c r="Z36" s="150"/>
      <c r="AA36" s="152" t="s">
        <v>99</v>
      </c>
      <c r="AB36" s="67"/>
      <c r="AC36" s="331" t="s">
        <v>94</v>
      </c>
      <c r="AD36" s="67"/>
      <c r="AE36" s="221"/>
      <c r="AF36" s="67"/>
      <c r="AG36" s="67">
        <v>7</v>
      </c>
      <c r="AH36" s="153"/>
      <c r="AI36" s="210" t="s">
        <v>91</v>
      </c>
      <c r="AJ36" s="210"/>
      <c r="AK36" s="67"/>
      <c r="AL36" s="181">
        <v>0.4583333333333333</v>
      </c>
      <c r="AM36" s="194">
        <v>0.40972222222222227</v>
      </c>
      <c r="AN36" s="119" t="s">
        <v>100</v>
      </c>
      <c r="AO36" s="194">
        <v>0.4236111111111111</v>
      </c>
      <c r="AP36" s="154"/>
      <c r="AQ36" s="36"/>
    </row>
    <row r="37" spans="1:43" ht="18" customHeight="1" thickBot="1">
      <c r="A37" s="132">
        <v>3</v>
      </c>
      <c r="B37" s="133">
        <v>12</v>
      </c>
      <c r="C37" s="134" t="str">
        <f t="shared" si="19"/>
        <v>男</v>
      </c>
      <c r="D37" s="133">
        <v>23</v>
      </c>
      <c r="E37" s="135" t="str">
        <f t="shared" si="20"/>
        <v>走　幅　跳</v>
      </c>
      <c r="F37" s="133">
        <v>0</v>
      </c>
      <c r="G37" s="302" t="s">
        <v>120</v>
      </c>
      <c r="H37" s="302" t="s">
        <v>111</v>
      </c>
      <c r="I37" s="219">
        <v>157</v>
      </c>
      <c r="J37" s="78"/>
      <c r="K37" s="78">
        <v>65</v>
      </c>
      <c r="L37" s="78">
        <v>2</v>
      </c>
      <c r="M37" s="252" t="str">
        <f t="shared" si="21"/>
        <v>名</v>
      </c>
      <c r="N37" s="252"/>
      <c r="O37" s="78"/>
      <c r="P37" s="254">
        <v>0.6458333333333334</v>
      </c>
      <c r="Q37" s="189">
        <f>$P37-$P$74</f>
        <v>0.6111111111111112</v>
      </c>
      <c r="R37" s="114" t="s">
        <v>4</v>
      </c>
      <c r="S37" s="189">
        <f>$P37-$P$72</f>
        <v>0.625</v>
      </c>
      <c r="T37" s="142"/>
      <c r="U37" s="92"/>
      <c r="V37" s="92"/>
      <c r="W37" s="160">
        <v>1</v>
      </c>
      <c r="X37" s="161">
        <v>12</v>
      </c>
      <c r="Y37" s="162" t="str">
        <f>VLOOKUP(X37,X$71:Y$120,2,TRUE)</f>
        <v>男</v>
      </c>
      <c r="Z37" s="161">
        <v>22</v>
      </c>
      <c r="AA37" s="163" t="s">
        <v>101</v>
      </c>
      <c r="AB37" s="164">
        <v>5</v>
      </c>
      <c r="AC37" s="201" t="str">
        <f>VLOOKUP(AB37,AB$71:AC$120,2,TRUE)</f>
        <v> Ａ</v>
      </c>
      <c r="AD37" s="164"/>
      <c r="AE37" s="218">
        <v>13</v>
      </c>
      <c r="AF37" s="164"/>
      <c r="AG37" s="164">
        <v>19</v>
      </c>
      <c r="AH37" s="165">
        <v>2</v>
      </c>
      <c r="AI37" s="207" t="str">
        <f>VLOOKUP(AH37,AH$71:AI$120,2,TRUE)</f>
        <v>名</v>
      </c>
      <c r="AJ37" s="207"/>
      <c r="AK37" s="164"/>
      <c r="AL37" s="179">
        <v>0.4166666666666667</v>
      </c>
      <c r="AM37" s="192">
        <v>0.3819444444444444</v>
      </c>
      <c r="AN37" s="120" t="s">
        <v>4</v>
      </c>
      <c r="AO37" s="192">
        <v>0.3958333333333333</v>
      </c>
      <c r="AP37" s="166"/>
      <c r="AQ37" s="36"/>
    </row>
    <row r="38" spans="1:43" ht="15" thickBot="1">
      <c r="A38" s="88"/>
      <c r="B38" s="70"/>
      <c r="C38" s="70"/>
      <c r="D38" s="70"/>
      <c r="E38" s="58"/>
      <c r="F38" s="58"/>
      <c r="G38" s="58"/>
      <c r="H38" s="70"/>
      <c r="I38" s="70"/>
      <c r="J38" s="70"/>
      <c r="K38" s="311"/>
      <c r="L38" s="70"/>
      <c r="M38" s="88"/>
      <c r="N38" s="88"/>
      <c r="O38" s="70"/>
      <c r="P38" s="269"/>
      <c r="U38" s="92"/>
      <c r="V38" s="92"/>
      <c r="W38" s="132">
        <v>2</v>
      </c>
      <c r="X38" s="133">
        <v>12</v>
      </c>
      <c r="Y38" s="134" t="str">
        <f>VLOOKUP(X38,X$71:Y$120,2,TRUE)</f>
        <v>男</v>
      </c>
      <c r="Z38" s="133">
        <v>24</v>
      </c>
      <c r="AA38" s="135" t="str">
        <f>VLOOKUP(Z38,Z$71:AA$120,2,TRUE)</f>
        <v>三　段　跳</v>
      </c>
      <c r="AB38" s="78">
        <v>5</v>
      </c>
      <c r="AC38" s="173" t="s">
        <v>89</v>
      </c>
      <c r="AD38" s="78"/>
      <c r="AE38" s="219">
        <v>41</v>
      </c>
      <c r="AF38" s="78"/>
      <c r="AG38" s="78">
        <v>51</v>
      </c>
      <c r="AH38" s="136">
        <v>2</v>
      </c>
      <c r="AI38" s="205" t="str">
        <f>VLOOKUP(AH38,AH$71:AI$120,2,TRUE)</f>
        <v>名</v>
      </c>
      <c r="AJ38" s="205"/>
      <c r="AK38" s="78"/>
      <c r="AL38" s="139">
        <v>0.5416666666666666</v>
      </c>
      <c r="AM38" s="189">
        <f>$AL38-$AL$77</f>
        <v>0.5069444444444444</v>
      </c>
      <c r="AN38" s="114" t="s">
        <v>4</v>
      </c>
      <c r="AO38" s="189">
        <f>$AL38-$AL$75</f>
        <v>0.5208333333333333</v>
      </c>
      <c r="AP38" s="142"/>
      <c r="AQ38" s="36"/>
    </row>
    <row r="39" spans="1:43" ht="18" customHeight="1" thickBot="1">
      <c r="A39" s="71"/>
      <c r="B39" s="62"/>
      <c r="C39" s="213" t="s">
        <v>6</v>
      </c>
      <c r="D39" s="62"/>
      <c r="E39" s="63"/>
      <c r="F39" s="62"/>
      <c r="G39" s="62" t="str">
        <f>VLOOKUP(F39,F$68:G$117,2,TRUE)</f>
        <v>　</v>
      </c>
      <c r="H39" s="64"/>
      <c r="I39" s="64"/>
      <c r="J39" s="64"/>
      <c r="K39" s="64"/>
      <c r="L39" s="64"/>
      <c r="M39" s="270" t="str">
        <f>VLOOKUP(L39,L$68:M$117,2,TRUE)</f>
        <v> </v>
      </c>
      <c r="N39" s="270"/>
      <c r="O39" s="64"/>
      <c r="P39" s="266"/>
      <c r="Q39" s="26"/>
      <c r="R39" s="26"/>
      <c r="S39" s="26"/>
      <c r="T39" s="25"/>
      <c r="U39" s="92"/>
      <c r="V39" s="92"/>
      <c r="W39" s="229"/>
      <c r="X39" s="230">
        <v>12</v>
      </c>
      <c r="Y39" s="231"/>
      <c r="Z39" s="230">
        <v>24</v>
      </c>
      <c r="AA39" s="232"/>
      <c r="AB39" s="77">
        <v>6</v>
      </c>
      <c r="AC39" s="324"/>
      <c r="AD39" s="77"/>
      <c r="AE39" s="325">
        <v>45</v>
      </c>
      <c r="AF39" s="77"/>
      <c r="AG39" s="77"/>
      <c r="AH39" s="326">
        <v>2</v>
      </c>
      <c r="AI39" s="327"/>
      <c r="AJ39" s="327"/>
      <c r="AK39" s="77"/>
      <c r="AL39" s="328"/>
      <c r="AM39" s="234"/>
      <c r="AN39" s="235"/>
      <c r="AO39" s="234"/>
      <c r="AP39" s="326"/>
      <c r="AQ39" s="35"/>
    </row>
    <row r="40" spans="1:43" ht="15" customHeight="1">
      <c r="A40" s="174"/>
      <c r="B40" s="72"/>
      <c r="C40" s="89"/>
      <c r="D40" s="72"/>
      <c r="E40" s="73" t="s">
        <v>1</v>
      </c>
      <c r="F40" s="73"/>
      <c r="G40" s="73"/>
      <c r="H40" s="74"/>
      <c r="I40" s="74" t="s">
        <v>2</v>
      </c>
      <c r="J40" s="75"/>
      <c r="K40" s="75"/>
      <c r="L40" s="75"/>
      <c r="M40" s="258"/>
      <c r="N40" s="258"/>
      <c r="O40" s="74"/>
      <c r="P40" s="259" t="s">
        <v>3</v>
      </c>
      <c r="Q40" s="346" t="s">
        <v>56</v>
      </c>
      <c r="R40" s="346"/>
      <c r="S40" s="346"/>
      <c r="T40" s="171"/>
      <c r="U40" s="31"/>
      <c r="V40" s="31"/>
      <c r="W40" s="69"/>
      <c r="X40" s="70"/>
      <c r="Y40" s="70"/>
      <c r="Z40" s="70"/>
      <c r="AA40" s="70"/>
      <c r="AB40" s="70"/>
      <c r="AC40" s="70"/>
      <c r="AD40" s="70"/>
      <c r="AE40" s="70"/>
      <c r="AF40" s="70"/>
      <c r="AG40" s="311"/>
      <c r="AI40" s="10"/>
      <c r="AJ40" s="10"/>
      <c r="AK40" s="70"/>
      <c r="AL40" s="104"/>
      <c r="AN40" s="94"/>
      <c r="AQ40" s="35"/>
    </row>
    <row r="41" spans="1:43" ht="18" customHeight="1">
      <c r="A41" s="332">
        <v>1</v>
      </c>
      <c r="B41" s="161">
        <v>11</v>
      </c>
      <c r="C41" s="162" t="str">
        <f>VLOOKUP(B41,B$68:C$117,2,TRUE)</f>
        <v>女</v>
      </c>
      <c r="D41" s="161">
        <v>25</v>
      </c>
      <c r="E41" s="163" t="str">
        <f>VLOOKUP(D41,D$68:E$117,2,TRUE)</f>
        <v>砲　丸　投</v>
      </c>
      <c r="F41" s="161"/>
      <c r="G41" s="201" t="str">
        <f>VLOOKUP(F41,F$68:G$117,2,TRUE)</f>
        <v>　</v>
      </c>
      <c r="H41" s="65"/>
      <c r="I41" s="215">
        <v>66</v>
      </c>
      <c r="J41" s="65"/>
      <c r="K41" s="65">
        <v>45</v>
      </c>
      <c r="L41" s="164">
        <v>2</v>
      </c>
      <c r="M41" s="271" t="str">
        <f>VLOOKUP(L41,L$68:M$117,2,TRUE)</f>
        <v>名</v>
      </c>
      <c r="N41" s="271"/>
      <c r="O41" s="164"/>
      <c r="P41" s="272">
        <v>0.4166666666666667</v>
      </c>
      <c r="Q41" s="188">
        <f>$P41-$P$74</f>
        <v>0.3819444444444445</v>
      </c>
      <c r="R41" s="113" t="s">
        <v>4</v>
      </c>
      <c r="S41" s="188">
        <f>$P41-$P$72</f>
        <v>0.39583333333333337</v>
      </c>
      <c r="T41" s="140"/>
      <c r="U41" s="92"/>
      <c r="V41" s="92"/>
      <c r="W41" s="69"/>
      <c r="X41" s="70"/>
      <c r="Y41" s="70"/>
      <c r="Z41" s="70"/>
      <c r="AA41" s="70"/>
      <c r="AB41" s="70"/>
      <c r="AC41" s="70"/>
      <c r="AD41" s="70"/>
      <c r="AE41" s="70"/>
      <c r="AF41" s="70"/>
      <c r="AG41" s="311"/>
      <c r="AI41" s="10"/>
      <c r="AJ41" s="10"/>
      <c r="AK41" s="70"/>
      <c r="AL41" s="104"/>
      <c r="AN41" s="94"/>
      <c r="AQ41" s="35"/>
    </row>
    <row r="42" spans="1:43" ht="18" customHeight="1">
      <c r="A42" s="129">
        <v>2</v>
      </c>
      <c r="B42" s="122"/>
      <c r="C42" s="123" t="s">
        <v>113</v>
      </c>
      <c r="D42" s="122"/>
      <c r="E42" s="124" t="s">
        <v>114</v>
      </c>
      <c r="F42" s="122"/>
      <c r="G42" s="198"/>
      <c r="H42" s="65"/>
      <c r="I42" s="215"/>
      <c r="J42" s="65"/>
      <c r="K42" s="65">
        <v>52</v>
      </c>
      <c r="L42" s="65"/>
      <c r="M42" s="245" t="s">
        <v>115</v>
      </c>
      <c r="N42" s="245"/>
      <c r="O42" s="65"/>
      <c r="P42" s="247">
        <v>0.5625</v>
      </c>
      <c r="Q42" s="195">
        <f>$P42-$P$74</f>
        <v>0.5277777777777778</v>
      </c>
      <c r="R42" s="117" t="s">
        <v>4</v>
      </c>
      <c r="S42" s="195">
        <f>$P42-$P$72</f>
        <v>0.5416666666666666</v>
      </c>
      <c r="T42" s="175"/>
      <c r="U42" s="92"/>
      <c r="V42" s="92"/>
      <c r="W42" s="69"/>
      <c r="X42" s="70"/>
      <c r="Y42" s="70"/>
      <c r="Z42" s="70"/>
      <c r="AA42" s="70"/>
      <c r="AB42" s="70"/>
      <c r="AC42" s="70"/>
      <c r="AD42" s="70"/>
      <c r="AE42" s="70"/>
      <c r="AF42" s="70"/>
      <c r="AG42" s="311"/>
      <c r="AI42" s="10"/>
      <c r="AJ42" s="10"/>
      <c r="AK42" s="70"/>
      <c r="AL42" s="104"/>
      <c r="AN42" s="94"/>
      <c r="AQ42" s="35"/>
    </row>
    <row r="43" spans="1:51" ht="18" customHeight="1" thickBot="1">
      <c r="A43" s="121">
        <v>3</v>
      </c>
      <c r="B43" s="122">
        <v>12</v>
      </c>
      <c r="C43" s="123" t="str">
        <f>VLOOKUP(B43,B$68:C$117,2,TRUE)</f>
        <v>男</v>
      </c>
      <c r="D43" s="122">
        <v>30</v>
      </c>
      <c r="E43" s="124" t="str">
        <f>VLOOKUP(D43,D$68:E$117,2,TRUE)</f>
        <v>少年B砲丸投</v>
      </c>
      <c r="F43" s="122">
        <v>8</v>
      </c>
      <c r="G43" s="198"/>
      <c r="H43" s="65"/>
      <c r="I43" s="215">
        <v>67</v>
      </c>
      <c r="J43" s="65"/>
      <c r="K43" s="65">
        <v>4</v>
      </c>
      <c r="L43" s="65">
        <v>2</v>
      </c>
      <c r="M43" s="245" t="str">
        <f>VLOOKUP(L43,L$68:M$117,2,TRUE)</f>
        <v>名</v>
      </c>
      <c r="N43" s="245"/>
      <c r="O43" s="65"/>
      <c r="P43" s="247">
        <v>0.5625</v>
      </c>
      <c r="Q43" s="195">
        <f>$P43-$P$74</f>
        <v>0.5277777777777778</v>
      </c>
      <c r="R43" s="117" t="s">
        <v>4</v>
      </c>
      <c r="S43" s="195">
        <f>$P43-$P$72</f>
        <v>0.5416666666666666</v>
      </c>
      <c r="T43" s="175"/>
      <c r="U43" s="92"/>
      <c r="V43" s="92"/>
      <c r="W43" s="71"/>
      <c r="X43" s="62"/>
      <c r="Y43" s="213" t="s">
        <v>6</v>
      </c>
      <c r="Z43" s="62"/>
      <c r="AA43" s="63"/>
      <c r="AB43" s="64"/>
      <c r="AC43" s="64" t="str">
        <f>VLOOKUP(AB43,AB$71:AC$120,2,TRUE)</f>
        <v>　</v>
      </c>
      <c r="AD43" s="64"/>
      <c r="AE43" s="64"/>
      <c r="AF43" s="64"/>
      <c r="AG43" s="64"/>
      <c r="AH43" s="25"/>
      <c r="AI43" s="209" t="str">
        <f>VLOOKUP(AH43,AH$71:AI$120,2,TRUE)</f>
        <v> </v>
      </c>
      <c r="AJ43" s="209"/>
      <c r="AK43" s="64"/>
      <c r="AL43" s="103"/>
      <c r="AM43" s="26"/>
      <c r="AN43" s="97"/>
      <c r="AO43" s="26"/>
      <c r="AP43" s="25"/>
      <c r="AQ43" s="35"/>
      <c r="AR43" s="236"/>
      <c r="AS43" s="167"/>
      <c r="AT43" s="237"/>
      <c r="AU43" s="167"/>
      <c r="AV43" s="168"/>
      <c r="AW43" s="76"/>
      <c r="AX43" s="295"/>
      <c r="AY43" s="23"/>
    </row>
    <row r="44" spans="1:43" ht="18" customHeight="1">
      <c r="A44" s="143">
        <v>4</v>
      </c>
      <c r="B44" s="144">
        <v>12</v>
      </c>
      <c r="C44" s="145" t="str">
        <f>VLOOKUP(B44,B$68:C$117,2,TRUE)</f>
        <v>男</v>
      </c>
      <c r="D44" s="144">
        <v>31</v>
      </c>
      <c r="E44" s="146" t="str">
        <f>VLOOKUP(D44,D$68:E$117,2,TRUE)</f>
        <v>成年砲丸投</v>
      </c>
      <c r="F44" s="144">
        <v>7</v>
      </c>
      <c r="G44" s="199"/>
      <c r="H44" s="66"/>
      <c r="I44" s="220">
        <v>4</v>
      </c>
      <c r="J44" s="66"/>
      <c r="K44" s="66">
        <v>1</v>
      </c>
      <c r="L44" s="66">
        <v>2</v>
      </c>
      <c r="M44" s="267" t="str">
        <f>VLOOKUP(L44,L$68:M$117,2,TRUE)</f>
        <v>名</v>
      </c>
      <c r="N44" s="267"/>
      <c r="O44" s="66"/>
      <c r="P44" s="268">
        <v>0.5625</v>
      </c>
      <c r="Q44" s="196">
        <f>$P44-$P$74</f>
        <v>0.5277777777777778</v>
      </c>
      <c r="R44" s="116" t="s">
        <v>4</v>
      </c>
      <c r="S44" s="193">
        <f>$P44-$P$72</f>
        <v>0.5416666666666666</v>
      </c>
      <c r="T44" s="148"/>
      <c r="U44" s="92"/>
      <c r="V44" s="92"/>
      <c r="W44" s="170"/>
      <c r="X44" s="72"/>
      <c r="Y44" s="72"/>
      <c r="Z44" s="72"/>
      <c r="AA44" s="73" t="s">
        <v>1</v>
      </c>
      <c r="AB44" s="74"/>
      <c r="AC44" s="74"/>
      <c r="AD44" s="74"/>
      <c r="AE44" s="75" t="s">
        <v>2</v>
      </c>
      <c r="AF44" s="75"/>
      <c r="AG44" s="75"/>
      <c r="AH44" s="29"/>
      <c r="AI44" s="206"/>
      <c r="AJ44" s="206"/>
      <c r="AK44" s="74"/>
      <c r="AL44" s="212" t="s">
        <v>3</v>
      </c>
      <c r="AM44" s="346" t="s">
        <v>56</v>
      </c>
      <c r="AN44" s="346"/>
      <c r="AO44" s="346"/>
      <c r="AP44" s="171"/>
      <c r="AQ44" s="35"/>
    </row>
    <row r="45" spans="1:43" ht="18" customHeight="1">
      <c r="A45" s="121">
        <v>1</v>
      </c>
      <c r="B45" s="122">
        <v>12</v>
      </c>
      <c r="C45" s="123" t="str">
        <f>VLOOKUP(B45,B$68:C$117,2,TRUE)</f>
        <v>男</v>
      </c>
      <c r="D45" s="122">
        <v>28</v>
      </c>
      <c r="E45" s="124" t="s">
        <v>122</v>
      </c>
      <c r="F45" s="122"/>
      <c r="G45" s="172" t="s">
        <v>123</v>
      </c>
      <c r="H45" s="65"/>
      <c r="I45" s="215">
        <v>74</v>
      </c>
      <c r="J45" s="65"/>
      <c r="K45" s="65">
        <v>41</v>
      </c>
      <c r="L45" s="65">
        <v>2</v>
      </c>
      <c r="M45" s="245" t="str">
        <f>VLOOKUP(L45,L$68:M$117,2,TRUE)</f>
        <v>名</v>
      </c>
      <c r="N45" s="245"/>
      <c r="O45" s="65"/>
      <c r="P45" s="247">
        <v>0.4166666666666667</v>
      </c>
      <c r="Q45" s="188">
        <f>$P45-$P$75</f>
        <v>0.375</v>
      </c>
      <c r="R45" s="113" t="s">
        <v>4</v>
      </c>
      <c r="S45" s="188">
        <f>$P45-$P$73</f>
        <v>0.3888888888888889</v>
      </c>
      <c r="T45" s="140"/>
      <c r="U45" s="92"/>
      <c r="V45" s="92"/>
      <c r="W45" s="129">
        <v>1</v>
      </c>
      <c r="X45" s="127">
        <v>12</v>
      </c>
      <c r="Y45" s="126" t="str">
        <f>VLOOKUP(X45,X$71:Y$120,2,TRUE)</f>
        <v>男</v>
      </c>
      <c r="Z45" s="127">
        <v>29</v>
      </c>
      <c r="AA45" s="128" t="s">
        <v>116</v>
      </c>
      <c r="AB45" s="130">
        <v>9</v>
      </c>
      <c r="AC45" s="202"/>
      <c r="AD45" s="130"/>
      <c r="AE45" s="215">
        <v>7</v>
      </c>
      <c r="AF45" s="130"/>
      <c r="AG45" s="65">
        <v>3</v>
      </c>
      <c r="AH45" s="125">
        <v>2</v>
      </c>
      <c r="AI45" s="203" t="str">
        <f>VLOOKUP(AH45,AH$71:AI$120,2,TRUE)</f>
        <v>名</v>
      </c>
      <c r="AJ45" s="203"/>
      <c r="AK45" s="65"/>
      <c r="AL45" s="137">
        <v>0.4166666666666667</v>
      </c>
      <c r="AM45" s="188">
        <f>$AL45-$AL$78</f>
        <v>0.375</v>
      </c>
      <c r="AN45" s="113" t="s">
        <v>4</v>
      </c>
      <c r="AO45" s="188">
        <f>$AL45-$AL$76</f>
        <v>0.3888888888888889</v>
      </c>
      <c r="AP45" s="140"/>
      <c r="AQ45" s="35"/>
    </row>
    <row r="46" spans="1:43" ht="18" customHeight="1">
      <c r="A46" s="129">
        <v>2</v>
      </c>
      <c r="B46" s="127"/>
      <c r="C46" s="126" t="s">
        <v>92</v>
      </c>
      <c r="D46" s="127"/>
      <c r="E46" s="128" t="s">
        <v>122</v>
      </c>
      <c r="F46" s="127"/>
      <c r="G46" s="298" t="s">
        <v>124</v>
      </c>
      <c r="H46" s="130"/>
      <c r="I46" s="216"/>
      <c r="J46" s="130"/>
      <c r="K46" s="130">
        <v>40</v>
      </c>
      <c r="L46" s="130"/>
      <c r="M46" s="249" t="s">
        <v>91</v>
      </c>
      <c r="N46" s="249"/>
      <c r="O46" s="130"/>
      <c r="P46" s="251">
        <v>0.5208333333333334</v>
      </c>
      <c r="Q46" s="188">
        <f>$P46-$P$75</f>
        <v>0.4791666666666667</v>
      </c>
      <c r="R46" s="113" t="s">
        <v>4</v>
      </c>
      <c r="S46" s="188">
        <f>$P46-$P$73</f>
        <v>0.4930555555555556</v>
      </c>
      <c r="T46" s="141"/>
      <c r="U46" s="92"/>
      <c r="V46" s="92"/>
      <c r="W46" s="129">
        <v>2</v>
      </c>
      <c r="X46" s="127"/>
      <c r="Y46" s="126" t="s">
        <v>90</v>
      </c>
      <c r="Z46" s="127"/>
      <c r="AA46" s="128" t="s">
        <v>96</v>
      </c>
      <c r="AB46" s="130"/>
      <c r="AC46" s="202"/>
      <c r="AD46" s="130"/>
      <c r="AE46" s="215"/>
      <c r="AF46" s="65"/>
      <c r="AG46" s="65">
        <v>55</v>
      </c>
      <c r="AH46" s="125"/>
      <c r="AI46" s="203" t="s">
        <v>91</v>
      </c>
      <c r="AJ46" s="203"/>
      <c r="AK46" s="65"/>
      <c r="AL46" s="137">
        <v>0.4166666666666667</v>
      </c>
      <c r="AM46" s="188">
        <v>0.375</v>
      </c>
      <c r="AN46" s="113" t="s">
        <v>4</v>
      </c>
      <c r="AO46" s="188">
        <v>0.3888888888888889</v>
      </c>
      <c r="AP46" s="140"/>
      <c r="AQ46" s="35"/>
    </row>
    <row r="47" spans="1:43" ht="18" customHeight="1" thickBot="1">
      <c r="A47" s="155">
        <v>3</v>
      </c>
      <c r="B47" s="156">
        <v>11</v>
      </c>
      <c r="C47" s="157" t="str">
        <f>VLOOKUP(B47,B$68:C$117,2,TRUE)</f>
        <v>女</v>
      </c>
      <c r="D47" s="156">
        <v>28</v>
      </c>
      <c r="E47" s="158" t="str">
        <f>VLOOKUP(D47,D$68:E$117,2,TRUE)</f>
        <v>や　り　投</v>
      </c>
      <c r="F47" s="156"/>
      <c r="G47" s="156" t="str">
        <f>VLOOKUP(F47,F$68:G$117,2,TRUE)</f>
        <v>　</v>
      </c>
      <c r="H47" s="68"/>
      <c r="I47" s="217">
        <v>69</v>
      </c>
      <c r="J47" s="68"/>
      <c r="K47" s="68">
        <v>64</v>
      </c>
      <c r="L47" s="68">
        <v>2</v>
      </c>
      <c r="M47" s="273" t="str">
        <f>VLOOKUP(L47,L$68:M$117,2,TRUE)</f>
        <v>名</v>
      </c>
      <c r="N47" s="273"/>
      <c r="O47" s="68"/>
      <c r="P47" s="274">
        <v>0.625</v>
      </c>
      <c r="Q47" s="191">
        <f>$P47-$P$75</f>
        <v>0.5833333333333334</v>
      </c>
      <c r="R47" s="118" t="s">
        <v>4</v>
      </c>
      <c r="S47" s="191">
        <f>$P47-$P$73</f>
        <v>0.5972222222222222</v>
      </c>
      <c r="T47" s="159"/>
      <c r="U47" s="92"/>
      <c r="V47" s="92"/>
      <c r="W47" s="316">
        <v>3</v>
      </c>
      <c r="X47" s="317">
        <v>12</v>
      </c>
      <c r="Y47" s="318" t="s">
        <v>97</v>
      </c>
      <c r="Z47" s="317">
        <v>30</v>
      </c>
      <c r="AA47" s="319" t="s">
        <v>98</v>
      </c>
      <c r="AB47" s="320">
        <v>10</v>
      </c>
      <c r="AC47" s="321"/>
      <c r="AD47" s="320"/>
      <c r="AE47" s="222">
        <v>54</v>
      </c>
      <c r="AF47" s="76"/>
      <c r="AG47" s="76">
        <v>45</v>
      </c>
      <c r="AH47" s="92">
        <v>2</v>
      </c>
      <c r="AI47" s="211" t="str">
        <f>VLOOKUP(AH47,AH$71:AI$120,2,TRUE)</f>
        <v>名</v>
      </c>
      <c r="AJ47" s="211"/>
      <c r="AK47" s="76"/>
      <c r="AL47" s="322">
        <v>0.5625</v>
      </c>
      <c r="AM47" s="238">
        <v>0.5208333333333334</v>
      </c>
      <c r="AN47" s="97" t="s">
        <v>4</v>
      </c>
      <c r="AO47" s="238">
        <v>0.5347222222222222</v>
      </c>
      <c r="AP47" s="169"/>
      <c r="AQ47" s="36"/>
    </row>
    <row r="48" spans="1:43" ht="18" customHeight="1">
      <c r="A48" s="88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R48" s="10"/>
      <c r="U48" s="92"/>
      <c r="V48" s="92"/>
      <c r="W48" s="229"/>
      <c r="X48" s="230">
        <v>11</v>
      </c>
      <c r="Y48" s="231"/>
      <c r="Z48" s="230">
        <v>26</v>
      </c>
      <c r="AA48" s="232"/>
      <c r="AB48" s="77">
        <v>10</v>
      </c>
      <c r="AC48" s="324"/>
      <c r="AD48" s="77"/>
      <c r="AE48" s="325">
        <v>75</v>
      </c>
      <c r="AF48" s="77"/>
      <c r="AG48" s="77"/>
      <c r="AH48" s="326">
        <v>2</v>
      </c>
      <c r="AI48" s="327"/>
      <c r="AJ48" s="327"/>
      <c r="AK48" s="77"/>
      <c r="AL48" s="328"/>
      <c r="AM48" s="329"/>
      <c r="AN48" s="330"/>
      <c r="AO48" s="329"/>
      <c r="AP48" s="326"/>
      <c r="AQ48" s="36"/>
    </row>
    <row r="49" spans="1:43" ht="18" customHeight="1" thickBot="1">
      <c r="A49" s="79"/>
      <c r="B49" s="80"/>
      <c r="C49" s="81"/>
      <c r="D49" s="80"/>
      <c r="E49" s="82"/>
      <c r="F49" s="83"/>
      <c r="G49" s="83"/>
      <c r="H49" s="83"/>
      <c r="I49" s="83"/>
      <c r="J49" s="83"/>
      <c r="K49" s="84"/>
      <c r="L49" s="83"/>
      <c r="M49" s="83"/>
      <c r="N49" s="83"/>
      <c r="O49" s="83"/>
      <c r="P49" s="275"/>
      <c r="Q49" s="8"/>
      <c r="R49" s="8"/>
      <c r="S49" s="8"/>
      <c r="T49" s="6"/>
      <c r="U49" s="6"/>
      <c r="V49" s="6"/>
      <c r="W49" s="349" t="s">
        <v>52</v>
      </c>
      <c r="X49" s="349"/>
      <c r="Y49" s="349"/>
      <c r="Z49" s="349"/>
      <c r="AA49" s="349"/>
      <c r="AB49" s="54"/>
      <c r="AC49" s="54"/>
      <c r="AD49" s="54"/>
      <c r="AE49" s="54"/>
      <c r="AF49" s="54"/>
      <c r="AG49" s="76"/>
      <c r="AH49" s="31"/>
      <c r="AI49" s="323"/>
      <c r="AJ49" s="323"/>
      <c r="AK49" s="54"/>
      <c r="AL49" s="101"/>
      <c r="AM49" s="32"/>
      <c r="AN49" s="95"/>
      <c r="AO49" s="32"/>
      <c r="AP49" s="31"/>
      <c r="AQ49" s="36"/>
    </row>
    <row r="50" spans="1:43" ht="17.25" customHeight="1">
      <c r="A50" s="21"/>
      <c r="B50" s="18"/>
      <c r="C50" s="340" t="s">
        <v>125</v>
      </c>
      <c r="D50" s="18"/>
      <c r="E50" s="19"/>
      <c r="F50" s="6"/>
      <c r="G50" s="6"/>
      <c r="H50" s="6"/>
      <c r="I50" s="6"/>
      <c r="J50" s="83"/>
      <c r="K50" s="84"/>
      <c r="L50" s="83"/>
      <c r="M50" s="83"/>
      <c r="N50" s="83"/>
      <c r="O50" s="83"/>
      <c r="P50" s="275"/>
      <c r="Q50" s="8"/>
      <c r="R50" s="8"/>
      <c r="S50" s="8"/>
      <c r="T50" s="6"/>
      <c r="U50" s="6"/>
      <c r="V50" s="6"/>
      <c r="W50" s="170"/>
      <c r="X50" s="72"/>
      <c r="Y50" s="72"/>
      <c r="Z50" s="72"/>
      <c r="AA50" s="73" t="s">
        <v>1</v>
      </c>
      <c r="AB50" s="74"/>
      <c r="AC50" s="74"/>
      <c r="AD50" s="74"/>
      <c r="AE50" s="75" t="s">
        <v>2</v>
      </c>
      <c r="AF50" s="75"/>
      <c r="AG50" s="75"/>
      <c r="AH50" s="29"/>
      <c r="AI50" s="206"/>
      <c r="AJ50" s="206"/>
      <c r="AK50" s="74"/>
      <c r="AL50" s="212" t="s">
        <v>3</v>
      </c>
      <c r="AM50" s="214" t="s">
        <v>56</v>
      </c>
      <c r="AN50" s="214"/>
      <c r="AO50" s="214"/>
      <c r="AP50" s="171"/>
      <c r="AQ50" s="27"/>
    </row>
    <row r="51" spans="3:43" ht="17.25" customHeight="1">
      <c r="C51" s="340" t="s">
        <v>126</v>
      </c>
      <c r="J51" s="70"/>
      <c r="K51" s="70"/>
      <c r="L51" s="70"/>
      <c r="M51" s="70"/>
      <c r="N51" s="70"/>
      <c r="O51" s="70"/>
      <c r="P51" s="70"/>
      <c r="U51" s="6"/>
      <c r="V51" s="6"/>
      <c r="W51" s="121">
        <v>1</v>
      </c>
      <c r="X51" s="122">
        <v>11</v>
      </c>
      <c r="Y51" s="123" t="str">
        <f>VLOOKUP(X51,X$71:Y$120,2,TRUE)</f>
        <v>女</v>
      </c>
      <c r="Z51" s="122">
        <v>27</v>
      </c>
      <c r="AA51" s="124" t="str">
        <f>VLOOKUP(Z51,Z$71:AA$120,2,TRUE)</f>
        <v>ハンマー投</v>
      </c>
      <c r="AB51" s="65"/>
      <c r="AC51" s="65" t="str">
        <f>VLOOKUP(AB51,AB$71:AC$120,2,TRUE)</f>
        <v>　</v>
      </c>
      <c r="AD51" s="65"/>
      <c r="AE51" s="215">
        <v>3</v>
      </c>
      <c r="AF51" s="65"/>
      <c r="AG51" s="65">
        <v>10</v>
      </c>
      <c r="AH51" s="125">
        <v>2</v>
      </c>
      <c r="AI51" s="203" t="str">
        <f>VLOOKUP(AH51,AH$71:AI$120,2,TRUE)</f>
        <v>名</v>
      </c>
      <c r="AJ51" s="203"/>
      <c r="AK51" s="65"/>
      <c r="AL51" s="137">
        <v>0.625</v>
      </c>
      <c r="AM51" s="188">
        <f>$AL51-$AL$77</f>
        <v>0.5902777777777778</v>
      </c>
      <c r="AN51" s="113" t="s">
        <v>4</v>
      </c>
      <c r="AO51" s="188">
        <f>$AL51-$AL$75</f>
        <v>0.6041666666666666</v>
      </c>
      <c r="AP51" s="140"/>
      <c r="AQ51" s="27"/>
    </row>
    <row r="52" spans="1:43" ht="17.25" customHeight="1" thickBot="1">
      <c r="A52" s="21"/>
      <c r="B52" s="18"/>
      <c r="C52" s="340" t="s">
        <v>128</v>
      </c>
      <c r="D52" s="18"/>
      <c r="E52" s="19"/>
      <c r="F52" s="6"/>
      <c r="G52" s="6"/>
      <c r="H52" s="6"/>
      <c r="I52" s="6"/>
      <c r="J52" s="83"/>
      <c r="K52" s="84"/>
      <c r="L52" s="83"/>
      <c r="M52" s="83"/>
      <c r="N52" s="83"/>
      <c r="O52" s="83"/>
      <c r="P52" s="275"/>
      <c r="Q52" s="8"/>
      <c r="R52" s="8"/>
      <c r="S52" s="8"/>
      <c r="T52" s="6"/>
      <c r="U52" s="6"/>
      <c r="V52" s="6"/>
      <c r="W52" s="316">
        <v>2</v>
      </c>
      <c r="X52" s="317">
        <v>12</v>
      </c>
      <c r="Y52" s="318" t="str">
        <f>VLOOKUP(X52,X$71:Y$120,2,TRUE)</f>
        <v>男</v>
      </c>
      <c r="Z52" s="317">
        <v>32</v>
      </c>
      <c r="AA52" s="333" t="s">
        <v>117</v>
      </c>
      <c r="AB52" s="320">
        <v>8</v>
      </c>
      <c r="AC52" s="334"/>
      <c r="AD52" s="320"/>
      <c r="AE52" s="335">
        <v>25</v>
      </c>
      <c r="AF52" s="320"/>
      <c r="AG52" s="320">
        <v>32</v>
      </c>
      <c r="AH52" s="336">
        <v>2</v>
      </c>
      <c r="AI52" s="337" t="str">
        <f>VLOOKUP(AH52,AH$71:AI$120,2,TRUE)</f>
        <v>名</v>
      </c>
      <c r="AJ52" s="337"/>
      <c r="AK52" s="320"/>
      <c r="AL52" s="338">
        <v>0.625</v>
      </c>
      <c r="AM52" s="339">
        <f>$AL52-$AL$77</f>
        <v>0.5902777777777778</v>
      </c>
      <c r="AN52" s="117" t="s">
        <v>4</v>
      </c>
      <c r="AO52" s="195">
        <f>$AL52-$AL$75</f>
        <v>0.6041666666666666</v>
      </c>
      <c r="AP52" s="142"/>
      <c r="AQ52" s="27"/>
    </row>
    <row r="53" spans="1:43" ht="18" thickBot="1">
      <c r="A53" s="21"/>
      <c r="B53" s="18"/>
      <c r="C53" s="22"/>
      <c r="D53" s="18"/>
      <c r="E53" s="19"/>
      <c r="F53" s="6"/>
      <c r="G53" s="6"/>
      <c r="H53" s="6"/>
      <c r="I53" s="6"/>
      <c r="J53" s="83"/>
      <c r="K53" s="84"/>
      <c r="L53" s="83"/>
      <c r="M53" s="83"/>
      <c r="N53" s="83"/>
      <c r="O53" s="83"/>
      <c r="P53" s="275"/>
      <c r="Q53" s="8"/>
      <c r="R53" s="8"/>
      <c r="S53" s="8"/>
      <c r="T53" s="6"/>
      <c r="U53" s="6"/>
      <c r="V53" s="6"/>
      <c r="W53" s="132">
        <v>3</v>
      </c>
      <c r="X53" s="133"/>
      <c r="Y53" s="134" t="s">
        <v>90</v>
      </c>
      <c r="Z53" s="133"/>
      <c r="AA53" s="135" t="s">
        <v>118</v>
      </c>
      <c r="AB53" s="78"/>
      <c r="AC53" s="173"/>
      <c r="AD53" s="78"/>
      <c r="AE53" s="219"/>
      <c r="AF53" s="78"/>
      <c r="AG53" s="78">
        <v>5</v>
      </c>
      <c r="AH53" s="136"/>
      <c r="AI53" s="205" t="s">
        <v>91</v>
      </c>
      <c r="AJ53" s="205"/>
      <c r="AK53" s="78"/>
      <c r="AL53" s="139">
        <v>0.625</v>
      </c>
      <c r="AM53" s="197">
        <f>$AL53-$AL$77</f>
        <v>0.5902777777777778</v>
      </c>
      <c r="AN53" s="114" t="s">
        <v>4</v>
      </c>
      <c r="AO53" s="189">
        <f>$AL53-$AL$75</f>
        <v>0.6041666666666666</v>
      </c>
      <c r="AP53" s="159"/>
      <c r="AQ53" s="27"/>
    </row>
    <row r="54" spans="1:43" ht="17.25">
      <c r="A54" s="21"/>
      <c r="B54" s="18"/>
      <c r="C54" s="22"/>
      <c r="D54" s="18"/>
      <c r="E54" s="19"/>
      <c r="F54" s="6"/>
      <c r="G54" s="6"/>
      <c r="H54" s="6"/>
      <c r="I54" s="6"/>
      <c r="J54" s="6"/>
      <c r="K54" s="17"/>
      <c r="L54" s="6"/>
      <c r="M54" s="6"/>
      <c r="N54" s="6"/>
      <c r="O54" s="6"/>
      <c r="P54" s="20"/>
      <c r="Q54" s="8"/>
      <c r="R54" s="8"/>
      <c r="S54" s="8"/>
      <c r="T54" s="6"/>
      <c r="U54" s="6"/>
      <c r="V54" s="6"/>
      <c r="W54" s="79"/>
      <c r="X54" s="80"/>
      <c r="Y54" s="81"/>
      <c r="Z54" s="80"/>
      <c r="AA54" s="82"/>
      <c r="AB54" s="83"/>
      <c r="AC54" s="83"/>
      <c r="AD54" s="83"/>
      <c r="AE54" s="83"/>
      <c r="AF54" s="83"/>
      <c r="AG54" s="83"/>
      <c r="AH54" s="6"/>
      <c r="AI54" s="6"/>
      <c r="AJ54" s="6"/>
      <c r="AK54" s="6"/>
      <c r="AL54" s="105"/>
      <c r="AM54" s="8"/>
      <c r="AN54" s="96"/>
      <c r="AO54" s="8"/>
      <c r="AP54" s="6"/>
      <c r="AQ54" s="27"/>
    </row>
    <row r="55" spans="1:43" ht="14.25">
      <c r="A55" s="13"/>
      <c r="B55" s="6"/>
      <c r="C55" s="6"/>
      <c r="D55" s="6"/>
      <c r="E55" s="6"/>
      <c r="F55" s="6"/>
      <c r="G55" s="6"/>
      <c r="H55" s="6"/>
      <c r="I55" s="6"/>
      <c r="J55" s="6"/>
      <c r="K55" s="17"/>
      <c r="L55" s="6"/>
      <c r="M55" s="6"/>
      <c r="N55" s="6"/>
      <c r="O55" s="6"/>
      <c r="P55" s="6"/>
      <c r="Q55" s="6"/>
      <c r="R55" s="6"/>
      <c r="S55" s="6"/>
      <c r="T55" s="6"/>
      <c r="U55" s="1"/>
      <c r="V55" s="1"/>
      <c r="W55" s="79"/>
      <c r="X55" s="80"/>
      <c r="Y55" s="81"/>
      <c r="Z55" s="80"/>
      <c r="AA55" s="82"/>
      <c r="AB55" s="83"/>
      <c r="AC55" s="83"/>
      <c r="AD55" s="83"/>
      <c r="AE55" s="83"/>
      <c r="AF55" s="83"/>
      <c r="AG55" s="83"/>
      <c r="AH55" s="6"/>
      <c r="AI55" s="6"/>
      <c r="AJ55" s="6"/>
      <c r="AK55" s="6"/>
      <c r="AL55" s="105"/>
      <c r="AM55" s="8"/>
      <c r="AN55" s="96"/>
      <c r="AO55" s="8"/>
      <c r="AP55" s="6"/>
      <c r="AQ55" s="27"/>
    </row>
    <row r="56" spans="1:43" ht="14.25">
      <c r="A56" s="13"/>
      <c r="B56" s="6"/>
      <c r="C56" s="6"/>
      <c r="D56" s="6"/>
      <c r="E56" s="6"/>
      <c r="F56" s="6"/>
      <c r="G56" s="6"/>
      <c r="H56" s="6"/>
      <c r="I56" s="6"/>
      <c r="J56" s="6"/>
      <c r="K56" s="17"/>
      <c r="L56" s="6"/>
      <c r="M56" s="6"/>
      <c r="N56" s="6"/>
      <c r="O56" s="6"/>
      <c r="P56" s="6"/>
      <c r="Q56" s="6"/>
      <c r="R56" s="6"/>
      <c r="S56" s="6"/>
      <c r="T56" s="6"/>
      <c r="U56" s="1"/>
      <c r="V56" s="1"/>
      <c r="W56" s="79"/>
      <c r="X56" s="80"/>
      <c r="Y56" s="81"/>
      <c r="Z56" s="80"/>
      <c r="AA56" s="82"/>
      <c r="AB56" s="83"/>
      <c r="AC56" s="83"/>
      <c r="AD56" s="83"/>
      <c r="AE56" s="83"/>
      <c r="AF56" s="83"/>
      <c r="AG56" s="83"/>
      <c r="AH56" s="6"/>
      <c r="AI56" s="6"/>
      <c r="AJ56" s="6"/>
      <c r="AK56" s="6"/>
      <c r="AL56" s="105"/>
      <c r="AM56" s="8"/>
      <c r="AN56" s="96"/>
      <c r="AO56" s="8"/>
      <c r="AP56" s="6"/>
      <c r="AQ56" s="27"/>
    </row>
    <row r="57" spans="1:43" ht="17.25">
      <c r="A57" s="13"/>
      <c r="B57" s="6"/>
      <c r="C57" s="6"/>
      <c r="D57" s="6"/>
      <c r="E57" s="6"/>
      <c r="F57" s="6"/>
      <c r="G57" s="6"/>
      <c r="H57" s="6"/>
      <c r="I57" s="6"/>
      <c r="J57" s="6"/>
      <c r="K57" s="17"/>
      <c r="L57" s="6"/>
      <c r="M57" s="6"/>
      <c r="N57" s="6"/>
      <c r="O57" s="6"/>
      <c r="P57" s="6"/>
      <c r="Q57" s="6"/>
      <c r="R57" s="6"/>
      <c r="S57" s="6"/>
      <c r="T57" s="6"/>
      <c r="U57" s="1"/>
      <c r="V57" s="1"/>
      <c r="W57" s="79"/>
      <c r="X57" s="80"/>
      <c r="Y57" s="81"/>
      <c r="Z57" s="80"/>
      <c r="AA57" s="82"/>
      <c r="AB57" s="83"/>
      <c r="AC57" s="83"/>
      <c r="AD57" s="83"/>
      <c r="AE57" s="83"/>
      <c r="AF57" s="83"/>
      <c r="AG57" s="84"/>
      <c r="AH57" s="6"/>
      <c r="AI57" s="6"/>
      <c r="AJ57" s="6"/>
      <c r="AK57" s="6"/>
      <c r="AL57" s="106"/>
      <c r="AM57" s="8"/>
      <c r="AN57" s="96"/>
      <c r="AO57" s="8"/>
      <c r="AP57" s="6"/>
      <c r="AQ57" s="23"/>
    </row>
    <row r="58" spans="1:43" ht="14.25">
      <c r="A58" s="11"/>
      <c r="B58" s="1"/>
      <c r="C58" s="1" t="str">
        <f>VLOOKUP(B58,B$68:C$117,2,TRUE)</f>
        <v>　</v>
      </c>
      <c r="D58" s="1"/>
      <c r="E58" s="1" t="str">
        <f>VLOOKUP(D58,D$68:E$117,2,TRUE)</f>
        <v>　</v>
      </c>
      <c r="F58" s="1"/>
      <c r="G58" s="1" t="str">
        <f>VLOOKUP(F58,F$68:G$117,2,TRUE)</f>
        <v>　</v>
      </c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85"/>
      <c r="X58" s="83"/>
      <c r="Y58" s="83"/>
      <c r="Z58" s="83"/>
      <c r="AA58" s="83"/>
      <c r="AB58" s="83"/>
      <c r="AC58" s="83"/>
      <c r="AD58" s="83"/>
      <c r="AE58" s="83"/>
      <c r="AF58" s="83"/>
      <c r="AG58" s="84"/>
      <c r="AH58" s="6"/>
      <c r="AI58" s="6"/>
      <c r="AJ58" s="6"/>
      <c r="AK58" s="6"/>
      <c r="AL58" s="107"/>
      <c r="AM58" s="6"/>
      <c r="AN58" s="13"/>
      <c r="AO58" s="6"/>
      <c r="AP58" s="6"/>
      <c r="AQ58" s="23"/>
    </row>
    <row r="59" spans="1:42" ht="14.25">
      <c r="A59" s="11"/>
      <c r="B59" s="1"/>
      <c r="C59" s="1" t="str">
        <f>VLOOKUP(B59,B$68:C$117,2,TRUE)</f>
        <v>　</v>
      </c>
      <c r="D59" s="1"/>
      <c r="E59" s="1" t="str">
        <f>VLOOKUP(D59,D$68:E$117,2,TRUE)</f>
        <v>　</v>
      </c>
      <c r="F59" s="1"/>
      <c r="G59" s="1" t="str">
        <f>VLOOKUP(F59,F$68:G$117,2,TRUE)</f>
        <v>　</v>
      </c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3"/>
      <c r="X59" s="6"/>
      <c r="Y59" s="6"/>
      <c r="Z59" s="6"/>
      <c r="AA59" s="6"/>
      <c r="AB59" s="6"/>
      <c r="AC59" s="6"/>
      <c r="AD59" s="6"/>
      <c r="AE59" s="6"/>
      <c r="AF59" s="6"/>
      <c r="AG59" s="17"/>
      <c r="AH59" s="6"/>
      <c r="AI59" s="6"/>
      <c r="AJ59" s="6"/>
      <c r="AK59" s="6"/>
      <c r="AL59" s="107"/>
      <c r="AM59" s="6"/>
      <c r="AN59" s="13"/>
      <c r="AO59" s="6"/>
      <c r="AP59" s="6"/>
    </row>
    <row r="60" spans="1:42" ht="14.25">
      <c r="A60" s="11"/>
      <c r="B60" s="1"/>
      <c r="C60" s="1" t="str">
        <f>VLOOKUP(B60,B$68:C$117,2,TRUE)</f>
        <v>　</v>
      </c>
      <c r="D60" s="1"/>
      <c r="E60" s="1" t="str">
        <f>VLOOKUP(D60,D$68:E$117,2,TRUE)</f>
        <v>　</v>
      </c>
      <c r="F60" s="1"/>
      <c r="G60" s="1" t="str">
        <f>VLOOKUP(F60,F$68:G$117,2,TRUE)</f>
        <v>　</v>
      </c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3"/>
      <c r="X60" s="6"/>
      <c r="Y60" s="6"/>
      <c r="Z60" s="6"/>
      <c r="AA60" s="6"/>
      <c r="AB60" s="6"/>
      <c r="AC60" s="6"/>
      <c r="AD60" s="6"/>
      <c r="AE60" s="6"/>
      <c r="AF60" s="6"/>
      <c r="AG60" s="17"/>
      <c r="AH60" s="6"/>
      <c r="AI60" s="6"/>
      <c r="AJ60" s="6"/>
      <c r="AK60" s="6"/>
      <c r="AL60" s="107"/>
      <c r="AM60" s="6"/>
      <c r="AN60" s="13"/>
      <c r="AO60" s="6"/>
      <c r="AP60" s="6"/>
    </row>
    <row r="61" spans="1:42" ht="14.25">
      <c r="A61" s="11"/>
      <c r="B61" s="1"/>
      <c r="C61" s="1" t="str">
        <f>VLOOKUP(B61,B$68:C$117,2,TRUE)</f>
        <v>　</v>
      </c>
      <c r="D61" s="1"/>
      <c r="E61" s="1" t="str">
        <f>VLOOKUP(D61,D$68:E$117,2,TRUE)</f>
        <v>　</v>
      </c>
      <c r="F61" s="1"/>
      <c r="G61" s="1" t="str">
        <f>VLOOKUP(F61,F$68:G$117,2,TRUE)</f>
        <v>　</v>
      </c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3"/>
      <c r="X61" s="6"/>
      <c r="Y61" s="6"/>
      <c r="Z61" s="6"/>
      <c r="AA61" s="6"/>
      <c r="AB61" s="6"/>
      <c r="AC61" s="6"/>
      <c r="AD61" s="6"/>
      <c r="AE61" s="6"/>
      <c r="AF61" s="6"/>
      <c r="AG61" s="17"/>
      <c r="AH61" s="6"/>
      <c r="AI61" s="6"/>
      <c r="AJ61" s="6"/>
      <c r="AK61" s="6"/>
      <c r="AL61" s="107"/>
      <c r="AM61" s="6"/>
      <c r="AN61" s="13"/>
      <c r="AO61" s="6"/>
      <c r="AP61" s="6"/>
    </row>
    <row r="62" spans="1:42" ht="14.25">
      <c r="A62" s="11"/>
      <c r="B62" s="1"/>
      <c r="C62" s="1" t="str">
        <f>VLOOKUP(B62,B$68:C$117,2,TRUE)</f>
        <v>　</v>
      </c>
      <c r="D62" s="1"/>
      <c r="E62" s="1" t="str">
        <f>VLOOKUP(D62,D$68:E$117,2,TRUE)</f>
        <v>　</v>
      </c>
      <c r="F62" s="1"/>
      <c r="G62" s="1" t="str">
        <f>VLOOKUP(F62,F$68:G$117,2,TRUE)</f>
        <v>　</v>
      </c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1"/>
      <c r="X62" s="1"/>
      <c r="Y62" s="1" t="str">
        <f>VLOOKUP(X62,X$71:Y$120,2,TRUE)</f>
        <v>　</v>
      </c>
      <c r="Z62" s="1"/>
      <c r="AA62" s="1" t="str">
        <f>VLOOKUP(Z62,Z$71:AA$120,2,TRUE)</f>
        <v>　</v>
      </c>
      <c r="AB62" s="1"/>
      <c r="AC62" s="1" t="str">
        <f>VLOOKUP(AB62,AB$71:AC$120,2,TRUE)</f>
        <v>　</v>
      </c>
      <c r="AD62" s="1"/>
      <c r="AE62" s="1"/>
      <c r="AF62" s="1"/>
      <c r="AG62" s="2"/>
      <c r="AH62" s="1"/>
      <c r="AI62" s="1"/>
      <c r="AJ62" s="1"/>
      <c r="AK62" s="1"/>
      <c r="AL62" s="108"/>
      <c r="AM62" s="1"/>
      <c r="AN62" s="13"/>
      <c r="AO62" s="1"/>
      <c r="AP62" s="1"/>
    </row>
    <row r="63" spans="1:42" ht="14.25">
      <c r="A63" s="11"/>
      <c r="B63" s="1"/>
      <c r="C63" s="1"/>
      <c r="D63" s="1"/>
      <c r="E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1"/>
      <c r="X63" s="1"/>
      <c r="Y63" s="1" t="str">
        <f>VLOOKUP(X63,X$71:Y$120,2,TRUE)</f>
        <v>　</v>
      </c>
      <c r="Z63" s="1"/>
      <c r="AA63" s="1" t="str">
        <f>VLOOKUP(Z63,Z$71:AA$120,2,TRUE)</f>
        <v>　</v>
      </c>
      <c r="AB63" s="1"/>
      <c r="AC63" s="1" t="str">
        <f>VLOOKUP(AB63,AB$71:AC$120,2,TRUE)</f>
        <v>　</v>
      </c>
      <c r="AD63" s="1"/>
      <c r="AE63" s="1"/>
      <c r="AF63" s="1"/>
      <c r="AG63" s="2"/>
      <c r="AH63" s="1"/>
      <c r="AI63" s="1"/>
      <c r="AJ63" s="1"/>
      <c r="AK63" s="1"/>
      <c r="AL63" s="108"/>
      <c r="AM63" s="1"/>
      <c r="AN63" s="13"/>
      <c r="AO63" s="1"/>
      <c r="AP63" s="1"/>
    </row>
    <row r="64" spans="1:42" ht="14.25">
      <c r="A64" s="11"/>
      <c r="B64" s="1"/>
      <c r="C64" s="1" t="str">
        <f>VLOOKUP(B64,B$68:C$117,2,TRUE)</f>
        <v>　</v>
      </c>
      <c r="D64" s="1"/>
      <c r="E64" s="1" t="str">
        <f>VLOOKUP(D64,D$68:E$117,2,TRUE)</f>
        <v>　</v>
      </c>
      <c r="F64" s="1"/>
      <c r="G64" s="1" t="str">
        <f>VLOOKUP(F64,F$68:G$117,2,TRUE)</f>
        <v>　</v>
      </c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  <c r="X64" s="1"/>
      <c r="Y64" s="1" t="str">
        <f>VLOOKUP(X64,X$71:Y$120,2,TRUE)</f>
        <v>　</v>
      </c>
      <c r="Z64" s="1"/>
      <c r="AA64" s="1" t="str">
        <f>VLOOKUP(Z64,Z$71:AA$120,2,TRUE)</f>
        <v>　</v>
      </c>
      <c r="AB64" s="1"/>
      <c r="AC64" s="1" t="str">
        <f>VLOOKUP(AB64,AB$71:AC$120,2,TRUE)</f>
        <v>　</v>
      </c>
      <c r="AD64" s="1"/>
      <c r="AE64" s="1"/>
      <c r="AF64" s="1"/>
      <c r="AG64" s="2"/>
      <c r="AH64" s="1"/>
      <c r="AI64" s="1"/>
      <c r="AJ64" s="1"/>
      <c r="AK64" s="1"/>
      <c r="AL64" s="108"/>
      <c r="AM64" s="1"/>
      <c r="AN64" s="13"/>
      <c r="AO64" s="1"/>
      <c r="AP64" s="1"/>
    </row>
    <row r="65" spans="1:42" ht="15" thickBot="1">
      <c r="A65" s="11"/>
      <c r="B65" s="1"/>
      <c r="C65" s="1" t="str">
        <f>VLOOKUP(B65,B$68:C$117,2,TRUE)</f>
        <v>　</v>
      </c>
      <c r="D65" s="1"/>
      <c r="E65" s="1" t="str">
        <f>VLOOKUP(D65,D$68:E$117,2,TRUE)</f>
        <v>　</v>
      </c>
      <c r="F65" s="1"/>
      <c r="G65" s="1" t="str">
        <f>VLOOKUP(F65,F$68:G$117,2,TRUE)</f>
        <v>　</v>
      </c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1"/>
      <c r="X65" s="1"/>
      <c r="Y65" s="1" t="str">
        <f>VLOOKUP(X65,X$71:Y$120,2,TRUE)</f>
        <v>　</v>
      </c>
      <c r="Z65" s="1"/>
      <c r="AA65" s="1" t="str">
        <f>VLOOKUP(Z65,Z$71:AA$120,2,TRUE)</f>
        <v>　</v>
      </c>
      <c r="AB65" s="1"/>
      <c r="AC65" s="1" t="str">
        <f>VLOOKUP(AB65,AB$71:AC$120,2,TRUE)</f>
        <v>　</v>
      </c>
      <c r="AD65" s="1"/>
      <c r="AE65" s="1"/>
      <c r="AF65" s="1"/>
      <c r="AG65" s="2"/>
      <c r="AH65" s="1"/>
      <c r="AI65" s="1"/>
      <c r="AJ65" s="1"/>
      <c r="AK65" s="1"/>
      <c r="AL65" s="108"/>
      <c r="AM65" s="1"/>
      <c r="AN65" s="13"/>
      <c r="AO65" s="1"/>
      <c r="AP65" s="1"/>
    </row>
    <row r="66" spans="1:42" ht="14.25">
      <c r="A66" s="12"/>
      <c r="B66" s="5"/>
      <c r="C66" s="5" t="str">
        <f>VLOOKUP(B66,B$68:C$117,2,TRUE)</f>
        <v>　</v>
      </c>
      <c r="D66" s="5"/>
      <c r="E66" s="5" t="str">
        <f>VLOOKUP(D66,D$68:E$117,2,TRUE)</f>
        <v>　</v>
      </c>
      <c r="F66" s="5"/>
      <c r="G66" s="5" t="str">
        <f>VLOOKUP(F66,F$68:G$117,2,TRUE)</f>
        <v>　</v>
      </c>
      <c r="H66" s="5"/>
      <c r="I66" s="5"/>
      <c r="J66" s="5"/>
      <c r="K66" s="1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11"/>
      <c r="X66" s="1"/>
      <c r="Y66" s="1"/>
      <c r="Z66" s="1"/>
      <c r="AA66" s="1"/>
      <c r="AB66" s="1"/>
      <c r="AC66" s="1"/>
      <c r="AD66" s="1"/>
      <c r="AE66" s="1"/>
      <c r="AF66" s="1"/>
      <c r="AG66" s="2"/>
      <c r="AH66" s="1"/>
      <c r="AI66" s="1"/>
      <c r="AJ66" s="1"/>
      <c r="AK66" s="1"/>
      <c r="AL66" s="108"/>
      <c r="AM66" s="1"/>
      <c r="AN66" s="13"/>
      <c r="AO66" s="1"/>
      <c r="AP66" s="1"/>
    </row>
    <row r="67" spans="1:42" ht="14.25">
      <c r="A67" s="13"/>
      <c r="B67" s="6"/>
      <c r="C67" s="6" t="str">
        <f>VLOOKUP(B67,B$68:C$117,2,TRUE)</f>
        <v>　</v>
      </c>
      <c r="D67" s="6"/>
      <c r="E67" s="6" t="str">
        <f>VLOOKUP(D67,D$68:E$117,2,TRUE)</f>
        <v>　</v>
      </c>
      <c r="F67" s="6"/>
      <c r="G67" s="6" t="str">
        <f>VLOOKUP(F67,F$68:G$117,2,TRUE)</f>
        <v>　</v>
      </c>
      <c r="H67" s="6"/>
      <c r="I67" s="6"/>
      <c r="J67" s="6"/>
      <c r="K67" s="1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11"/>
      <c r="X67" s="1"/>
      <c r="Y67" s="1" t="str">
        <f>VLOOKUP(X67,X$71:Y$120,2,TRUE)</f>
        <v>　</v>
      </c>
      <c r="Z67" s="1"/>
      <c r="AA67" s="1" t="str">
        <f>VLOOKUP(Z67,Z$71:AA$120,2,TRUE)</f>
        <v>　</v>
      </c>
      <c r="AB67" s="1"/>
      <c r="AC67" s="1" t="str">
        <f>VLOOKUP(AB67,AB$71:AC$120,2,TRUE)</f>
        <v>　</v>
      </c>
      <c r="AD67" s="1"/>
      <c r="AE67" s="1"/>
      <c r="AF67" s="1"/>
      <c r="AG67" s="2"/>
      <c r="AH67" s="1"/>
      <c r="AI67" s="1"/>
      <c r="AJ67" s="1"/>
      <c r="AK67" s="1"/>
      <c r="AL67" s="108"/>
      <c r="AM67" s="1"/>
      <c r="AN67" s="13"/>
      <c r="AO67" s="1"/>
      <c r="AP67" s="1"/>
    </row>
    <row r="68" spans="1:42" ht="15" thickBot="1">
      <c r="A68" s="13"/>
      <c r="B68" s="6">
        <v>0</v>
      </c>
      <c r="C68" s="6" t="s">
        <v>8</v>
      </c>
      <c r="D68" s="6">
        <v>0</v>
      </c>
      <c r="E68" s="6" t="s">
        <v>8</v>
      </c>
      <c r="F68" s="6">
        <v>0</v>
      </c>
      <c r="G68" s="6" t="s">
        <v>8</v>
      </c>
      <c r="H68" s="6"/>
      <c r="I68" s="6" t="s">
        <v>8</v>
      </c>
      <c r="J68" s="6"/>
      <c r="K68" s="6" t="s">
        <v>9</v>
      </c>
      <c r="L68" s="6">
        <v>0</v>
      </c>
      <c r="M68" s="6" t="s">
        <v>7</v>
      </c>
      <c r="N68" s="6"/>
      <c r="O68" s="6"/>
      <c r="P68" s="6"/>
      <c r="Q68" s="6"/>
      <c r="R68" s="6"/>
      <c r="S68" s="6"/>
      <c r="T68" s="6"/>
      <c r="U68" s="6"/>
      <c r="V68" s="6"/>
      <c r="W68" s="11"/>
      <c r="X68" s="1"/>
      <c r="Y68" s="1" t="str">
        <f>VLOOKUP(X68,X$71:Y$120,2,TRUE)</f>
        <v>　</v>
      </c>
      <c r="Z68" s="1"/>
      <c r="AA68" s="1" t="str">
        <f>VLOOKUP(Z68,Z$71:AA$120,2,TRUE)</f>
        <v>　</v>
      </c>
      <c r="AB68" s="1"/>
      <c r="AC68" s="1" t="str">
        <f>VLOOKUP(AB68,AB$71:AC$120,2,TRUE)</f>
        <v>　</v>
      </c>
      <c r="AD68" s="1"/>
      <c r="AE68" s="1"/>
      <c r="AF68" s="1"/>
      <c r="AG68" s="2"/>
      <c r="AH68" s="1"/>
      <c r="AI68" s="1"/>
      <c r="AJ68" s="1"/>
      <c r="AK68" s="1"/>
      <c r="AL68" s="108"/>
      <c r="AM68" s="1"/>
      <c r="AN68" s="13"/>
      <c r="AO68" s="1"/>
      <c r="AP68" s="1"/>
    </row>
    <row r="69" spans="1:42" ht="14.25">
      <c r="A69" s="37"/>
      <c r="B69" s="38">
        <v>1</v>
      </c>
      <c r="C69" s="38" t="s">
        <v>11</v>
      </c>
      <c r="D69" s="38">
        <v>1</v>
      </c>
      <c r="E69" s="39" t="s">
        <v>12</v>
      </c>
      <c r="F69" s="38">
        <v>1</v>
      </c>
      <c r="G69" s="38" t="s">
        <v>57</v>
      </c>
      <c r="H69" s="38"/>
      <c r="I69" s="40" t="s">
        <v>13</v>
      </c>
      <c r="J69" s="41"/>
      <c r="K69" s="38"/>
      <c r="L69" s="38">
        <v>1</v>
      </c>
      <c r="M69" s="38" t="s">
        <v>15</v>
      </c>
      <c r="N69" s="38"/>
      <c r="O69" s="41"/>
      <c r="P69" s="42">
        <v>0.010416666666666666</v>
      </c>
      <c r="Q69" s="42"/>
      <c r="R69" s="42"/>
      <c r="S69" s="38"/>
      <c r="T69" s="38"/>
      <c r="U69" s="38"/>
      <c r="V69" s="38"/>
      <c r="W69" s="12"/>
      <c r="X69" s="5"/>
      <c r="Y69" s="5" t="str">
        <f>VLOOKUP(X69,X$71:Y$120,2,TRUE)</f>
        <v>　</v>
      </c>
      <c r="Z69" s="5"/>
      <c r="AA69" s="5" t="str">
        <f>VLOOKUP(Z69,Z$71:AA$120,2,TRUE)</f>
        <v>　</v>
      </c>
      <c r="AB69" s="5"/>
      <c r="AC69" s="5" t="str">
        <f>VLOOKUP(AB69,AB$71:AC$120,2,TRUE)</f>
        <v>　</v>
      </c>
      <c r="AD69" s="5"/>
      <c r="AE69" s="5"/>
      <c r="AF69" s="5"/>
      <c r="AG69" s="16"/>
      <c r="AH69" s="5"/>
      <c r="AI69" s="5"/>
      <c r="AJ69" s="5"/>
      <c r="AK69" s="5"/>
      <c r="AL69" s="109"/>
      <c r="AM69" s="5"/>
      <c r="AN69" s="12"/>
      <c r="AO69" s="5"/>
      <c r="AP69" s="5"/>
    </row>
    <row r="70" spans="1:42" ht="14.25">
      <c r="A70" s="37"/>
      <c r="B70" s="38">
        <v>2</v>
      </c>
      <c r="C70" s="38" t="s">
        <v>17</v>
      </c>
      <c r="D70" s="38">
        <v>2</v>
      </c>
      <c r="E70" s="39" t="s">
        <v>18</v>
      </c>
      <c r="F70" s="38">
        <v>2</v>
      </c>
      <c r="G70" s="43" t="s">
        <v>58</v>
      </c>
      <c r="H70" s="43"/>
      <c r="I70" s="38" t="s">
        <v>19</v>
      </c>
      <c r="J70" s="38"/>
      <c r="K70" s="40"/>
      <c r="L70" s="38">
        <v>2</v>
      </c>
      <c r="M70" s="38" t="s">
        <v>20</v>
      </c>
      <c r="N70" s="38"/>
      <c r="O70" s="38"/>
      <c r="P70" s="42">
        <v>0.013888888888888888</v>
      </c>
      <c r="Q70" s="42"/>
      <c r="R70" s="42"/>
      <c r="S70" s="38"/>
      <c r="T70" s="38"/>
      <c r="U70" s="38"/>
      <c r="V70" s="38"/>
      <c r="W70" s="13"/>
      <c r="X70" s="6"/>
      <c r="Y70" s="6" t="str">
        <f>VLOOKUP(X70,X$71:Y$120,2,TRUE)</f>
        <v>　</v>
      </c>
      <c r="Z70" s="6"/>
      <c r="AA70" s="6" t="str">
        <f>VLOOKUP(Z70,Z$71:AA$120,2,TRUE)</f>
        <v>　</v>
      </c>
      <c r="AB70" s="6"/>
      <c r="AC70" s="6" t="str">
        <f>VLOOKUP(AB70,AB$71:AC$120,2,TRUE)</f>
        <v>　</v>
      </c>
      <c r="AD70" s="6"/>
      <c r="AE70" s="6"/>
      <c r="AF70" s="6"/>
      <c r="AG70" s="17"/>
      <c r="AH70" s="6"/>
      <c r="AI70" s="6"/>
      <c r="AJ70" s="6"/>
      <c r="AK70" s="6"/>
      <c r="AL70" s="107"/>
      <c r="AM70" s="6"/>
      <c r="AN70" s="13"/>
      <c r="AO70" s="6"/>
      <c r="AP70" s="6"/>
    </row>
    <row r="71" spans="1:42" ht="13.5">
      <c r="A71" s="37"/>
      <c r="B71" s="38">
        <v>3</v>
      </c>
      <c r="C71" s="38" t="s">
        <v>21</v>
      </c>
      <c r="D71" s="38">
        <v>3</v>
      </c>
      <c r="E71" s="39" t="s">
        <v>22</v>
      </c>
      <c r="F71" s="38">
        <v>3</v>
      </c>
      <c r="G71" s="38" t="s">
        <v>59</v>
      </c>
      <c r="H71" s="38"/>
      <c r="I71" s="40" t="s">
        <v>23</v>
      </c>
      <c r="J71" s="38"/>
      <c r="K71" s="40"/>
      <c r="L71" s="38">
        <v>3</v>
      </c>
      <c r="M71" s="38"/>
      <c r="N71" s="38"/>
      <c r="O71" s="38"/>
      <c r="P71" s="42">
        <v>0.017361111111111112</v>
      </c>
      <c r="Q71" s="42"/>
      <c r="R71" s="42"/>
      <c r="S71" s="38"/>
      <c r="T71" s="38"/>
      <c r="U71" s="38"/>
      <c r="V71" s="38"/>
      <c r="W71" s="13"/>
      <c r="X71" s="6">
        <v>0</v>
      </c>
      <c r="Y71" s="6" t="s">
        <v>8</v>
      </c>
      <c r="Z71" s="6">
        <v>0</v>
      </c>
      <c r="AA71" s="6" t="s">
        <v>8</v>
      </c>
      <c r="AB71" s="6">
        <v>0</v>
      </c>
      <c r="AC71" s="6" t="s">
        <v>8</v>
      </c>
      <c r="AD71" s="6"/>
      <c r="AE71" s="6" t="s">
        <v>8</v>
      </c>
      <c r="AF71" s="6"/>
      <c r="AG71" s="6" t="s">
        <v>9</v>
      </c>
      <c r="AH71" s="6">
        <v>0</v>
      </c>
      <c r="AI71" s="6" t="s">
        <v>7</v>
      </c>
      <c r="AJ71" s="6"/>
      <c r="AK71" s="6"/>
      <c r="AL71" s="107"/>
      <c r="AM71" s="6"/>
      <c r="AN71" s="13"/>
      <c r="AO71" s="6"/>
      <c r="AP71" s="6"/>
    </row>
    <row r="72" spans="1:42" ht="14.25">
      <c r="A72" s="37"/>
      <c r="B72" s="38">
        <v>4</v>
      </c>
      <c r="C72" s="38" t="s">
        <v>24</v>
      </c>
      <c r="D72" s="38">
        <v>4</v>
      </c>
      <c r="E72" s="39" t="s">
        <v>25</v>
      </c>
      <c r="F72" s="38">
        <v>4</v>
      </c>
      <c r="G72" s="38" t="s">
        <v>60</v>
      </c>
      <c r="H72" s="38"/>
      <c r="I72" s="38" t="s">
        <v>26</v>
      </c>
      <c r="J72" s="38"/>
      <c r="K72" s="40"/>
      <c r="L72" s="38">
        <v>4</v>
      </c>
      <c r="M72" s="38"/>
      <c r="N72" s="38"/>
      <c r="O72" s="38"/>
      <c r="P72" s="42">
        <v>0.020833333333333332</v>
      </c>
      <c r="Q72" s="38"/>
      <c r="R72" s="38"/>
      <c r="S72" s="38"/>
      <c r="T72" s="38"/>
      <c r="U72" s="38"/>
      <c r="V72" s="38"/>
      <c r="W72" s="37"/>
      <c r="X72" s="38">
        <v>1</v>
      </c>
      <c r="Y72" s="38" t="s">
        <v>11</v>
      </c>
      <c r="Z72" s="38">
        <v>1</v>
      </c>
      <c r="AA72" s="39" t="s">
        <v>12</v>
      </c>
      <c r="AB72" s="38">
        <v>1</v>
      </c>
      <c r="AC72" s="225" t="s">
        <v>57</v>
      </c>
      <c r="AD72" s="38"/>
      <c r="AE72" s="40" t="s">
        <v>13</v>
      </c>
      <c r="AF72" s="41"/>
      <c r="AG72" s="38"/>
      <c r="AH72" s="38">
        <v>1</v>
      </c>
      <c r="AI72" s="38" t="s">
        <v>15</v>
      </c>
      <c r="AJ72" s="38"/>
      <c r="AK72" s="41"/>
      <c r="AL72" s="110">
        <v>0.010416666666666666</v>
      </c>
      <c r="AM72" s="42"/>
      <c r="AN72" s="98"/>
      <c r="AO72" s="38"/>
      <c r="AP72" s="38"/>
    </row>
    <row r="73" spans="1:42" ht="14.25">
      <c r="A73" s="37"/>
      <c r="B73" s="38">
        <v>5</v>
      </c>
      <c r="C73" s="38" t="s">
        <v>27</v>
      </c>
      <c r="D73" s="38">
        <v>5</v>
      </c>
      <c r="E73" s="39" t="s">
        <v>28</v>
      </c>
      <c r="F73" s="38">
        <v>5</v>
      </c>
      <c r="G73" s="38" t="s">
        <v>61</v>
      </c>
      <c r="H73" s="38"/>
      <c r="I73" s="38" t="s">
        <v>14</v>
      </c>
      <c r="J73" s="38"/>
      <c r="K73" s="40"/>
      <c r="L73" s="38">
        <v>5</v>
      </c>
      <c r="M73" s="38"/>
      <c r="N73" s="38"/>
      <c r="O73" s="38"/>
      <c r="P73" s="42">
        <v>0.027777777777777776</v>
      </c>
      <c r="Q73" s="38"/>
      <c r="R73" s="38"/>
      <c r="S73" s="38"/>
      <c r="T73" s="38"/>
      <c r="U73" s="38"/>
      <c r="V73" s="38"/>
      <c r="W73" s="37"/>
      <c r="X73" s="38">
        <v>2</v>
      </c>
      <c r="Y73" s="38" t="s">
        <v>17</v>
      </c>
      <c r="Z73" s="38">
        <v>2</v>
      </c>
      <c r="AA73" s="39" t="s">
        <v>18</v>
      </c>
      <c r="AB73" s="38">
        <v>2</v>
      </c>
      <c r="AC73" s="43" t="s">
        <v>58</v>
      </c>
      <c r="AD73" s="43"/>
      <c r="AE73" s="38" t="s">
        <v>19</v>
      </c>
      <c r="AF73" s="38"/>
      <c r="AG73" s="40"/>
      <c r="AH73" s="38">
        <v>2</v>
      </c>
      <c r="AI73" s="38" t="s">
        <v>20</v>
      </c>
      <c r="AJ73" s="38"/>
      <c r="AK73" s="38"/>
      <c r="AL73" s="110">
        <v>0.013888888888888888</v>
      </c>
      <c r="AM73" s="42"/>
      <c r="AN73" s="98"/>
      <c r="AO73" s="38"/>
      <c r="AP73" s="38"/>
    </row>
    <row r="74" spans="1:42" ht="14.25">
      <c r="A74" s="37"/>
      <c r="B74" s="38">
        <v>6</v>
      </c>
      <c r="C74" s="38" t="s">
        <v>30</v>
      </c>
      <c r="D74" s="38">
        <v>6</v>
      </c>
      <c r="E74" s="39" t="s">
        <v>31</v>
      </c>
      <c r="F74" s="38">
        <v>6</v>
      </c>
      <c r="G74" s="38" t="s">
        <v>62</v>
      </c>
      <c r="H74" s="38"/>
      <c r="I74" s="38"/>
      <c r="J74" s="38"/>
      <c r="K74" s="40"/>
      <c r="L74" s="38">
        <v>6</v>
      </c>
      <c r="M74" s="38"/>
      <c r="N74" s="38"/>
      <c r="O74" s="38"/>
      <c r="P74" s="42">
        <v>0.034722222222222224</v>
      </c>
      <c r="Q74" s="38"/>
      <c r="R74" s="38"/>
      <c r="S74" s="38"/>
      <c r="T74" s="38"/>
      <c r="U74" s="38"/>
      <c r="V74" s="38"/>
      <c r="W74" s="37"/>
      <c r="X74" s="38">
        <v>3</v>
      </c>
      <c r="Y74" s="38" t="s">
        <v>21</v>
      </c>
      <c r="Z74" s="38">
        <v>3</v>
      </c>
      <c r="AA74" s="39" t="s">
        <v>22</v>
      </c>
      <c r="AB74" s="38">
        <v>3</v>
      </c>
      <c r="AC74" s="225" t="s">
        <v>59</v>
      </c>
      <c r="AD74" s="38"/>
      <c r="AE74" s="40" t="s">
        <v>23</v>
      </c>
      <c r="AF74" s="38"/>
      <c r="AG74" s="40"/>
      <c r="AH74" s="38">
        <v>3</v>
      </c>
      <c r="AI74" s="38"/>
      <c r="AJ74" s="38"/>
      <c r="AK74" s="38"/>
      <c r="AL74" s="110">
        <v>0.017361111111111112</v>
      </c>
      <c r="AM74" s="42"/>
      <c r="AN74" s="98"/>
      <c r="AO74" s="38"/>
      <c r="AP74" s="38"/>
    </row>
    <row r="75" spans="1:42" ht="14.25">
      <c r="A75" s="37"/>
      <c r="B75" s="38">
        <v>7</v>
      </c>
      <c r="C75" s="38" t="s">
        <v>33</v>
      </c>
      <c r="D75" s="38">
        <v>7</v>
      </c>
      <c r="E75" s="39" t="s">
        <v>34</v>
      </c>
      <c r="F75" s="38">
        <v>7</v>
      </c>
      <c r="G75" s="40" t="s">
        <v>63</v>
      </c>
      <c r="H75" s="40"/>
      <c r="I75" s="38"/>
      <c r="J75" s="38"/>
      <c r="K75" s="40"/>
      <c r="L75" s="38">
        <v>7</v>
      </c>
      <c r="M75" s="38"/>
      <c r="N75" s="38"/>
      <c r="O75" s="38"/>
      <c r="P75" s="42">
        <v>0.041666666666666664</v>
      </c>
      <c r="Q75" s="38"/>
      <c r="R75" s="38"/>
      <c r="S75" s="38"/>
      <c r="T75" s="38"/>
      <c r="U75" s="38"/>
      <c r="V75" s="38"/>
      <c r="W75" s="37"/>
      <c r="X75" s="38">
        <v>4</v>
      </c>
      <c r="Y75" s="38" t="s">
        <v>24</v>
      </c>
      <c r="Z75" s="38">
        <v>4</v>
      </c>
      <c r="AA75" s="39" t="s">
        <v>25</v>
      </c>
      <c r="AB75" s="38">
        <v>4</v>
      </c>
      <c r="AC75" s="225" t="s">
        <v>60</v>
      </c>
      <c r="AD75" s="38"/>
      <c r="AE75" s="38" t="s">
        <v>26</v>
      </c>
      <c r="AF75" s="38"/>
      <c r="AG75" s="40"/>
      <c r="AH75" s="38">
        <v>4</v>
      </c>
      <c r="AI75" s="38"/>
      <c r="AJ75" s="38"/>
      <c r="AK75" s="38"/>
      <c r="AL75" s="110">
        <v>0.020833333333333332</v>
      </c>
      <c r="AM75" s="38"/>
      <c r="AN75" s="99"/>
      <c r="AO75" s="38"/>
      <c r="AP75" s="38"/>
    </row>
    <row r="76" spans="1:42" ht="14.25">
      <c r="A76" s="37"/>
      <c r="B76" s="38">
        <v>8</v>
      </c>
      <c r="C76" s="38" t="s">
        <v>29</v>
      </c>
      <c r="D76" s="38">
        <v>8</v>
      </c>
      <c r="E76" s="39" t="s">
        <v>35</v>
      </c>
      <c r="F76" s="38">
        <v>8</v>
      </c>
      <c r="G76" s="38" t="s">
        <v>64</v>
      </c>
      <c r="H76" s="38"/>
      <c r="I76" s="38"/>
      <c r="J76" s="38"/>
      <c r="K76" s="40"/>
      <c r="L76" s="38">
        <v>8</v>
      </c>
      <c r="M76" s="38"/>
      <c r="N76" s="38"/>
      <c r="O76" s="38"/>
      <c r="P76" s="42">
        <v>0.04861111111111111</v>
      </c>
      <c r="Q76" s="38"/>
      <c r="R76" s="38"/>
      <c r="S76" s="38"/>
      <c r="T76" s="38"/>
      <c r="U76" s="38"/>
      <c r="V76" s="38"/>
      <c r="W76" s="37"/>
      <c r="X76" s="38">
        <v>5</v>
      </c>
      <c r="Y76" s="38" t="s">
        <v>27</v>
      </c>
      <c r="Z76" s="38">
        <v>5</v>
      </c>
      <c r="AA76" s="39" t="s">
        <v>28</v>
      </c>
      <c r="AB76" s="38">
        <v>5</v>
      </c>
      <c r="AC76" s="225" t="s">
        <v>61</v>
      </c>
      <c r="AD76" s="38"/>
      <c r="AE76" s="38" t="s">
        <v>14</v>
      </c>
      <c r="AF76" s="38"/>
      <c r="AG76" s="40"/>
      <c r="AH76" s="38">
        <v>5</v>
      </c>
      <c r="AI76" s="38"/>
      <c r="AJ76" s="38"/>
      <c r="AK76" s="38"/>
      <c r="AL76" s="110">
        <v>0.027777777777777776</v>
      </c>
      <c r="AM76" s="38"/>
      <c r="AN76" s="99"/>
      <c r="AO76" s="38"/>
      <c r="AP76" s="38"/>
    </row>
    <row r="77" spans="1:42" ht="14.25">
      <c r="A77" s="37"/>
      <c r="B77" s="38">
        <v>9</v>
      </c>
      <c r="C77" s="38" t="s">
        <v>32</v>
      </c>
      <c r="D77" s="38">
        <v>9</v>
      </c>
      <c r="E77" s="44" t="s">
        <v>36</v>
      </c>
      <c r="F77" s="38">
        <v>9</v>
      </c>
      <c r="G77" s="45" t="s">
        <v>65</v>
      </c>
      <c r="H77" s="45"/>
      <c r="I77" s="38"/>
      <c r="J77" s="38"/>
      <c r="K77" s="40"/>
      <c r="L77" s="38">
        <v>9</v>
      </c>
      <c r="M77" s="38"/>
      <c r="N77" s="38"/>
      <c r="O77" s="38"/>
      <c r="P77" s="42">
        <v>0.05555555555555555</v>
      </c>
      <c r="Q77" s="38"/>
      <c r="R77" s="38"/>
      <c r="S77" s="38"/>
      <c r="T77" s="38"/>
      <c r="U77" s="38"/>
      <c r="V77" s="38"/>
      <c r="W77" s="37"/>
      <c r="X77" s="38">
        <v>6</v>
      </c>
      <c r="Y77" s="38" t="s">
        <v>30</v>
      </c>
      <c r="Z77" s="38">
        <v>6</v>
      </c>
      <c r="AA77" s="39" t="s">
        <v>31</v>
      </c>
      <c r="AB77" s="38">
        <v>6</v>
      </c>
      <c r="AC77" s="226" t="s">
        <v>62</v>
      </c>
      <c r="AD77" s="38"/>
      <c r="AE77" s="38"/>
      <c r="AF77" s="38"/>
      <c r="AG77" s="40"/>
      <c r="AH77" s="38">
        <v>6</v>
      </c>
      <c r="AI77" s="38"/>
      <c r="AJ77" s="38"/>
      <c r="AK77" s="38"/>
      <c r="AL77" s="110">
        <v>0.034722222222222224</v>
      </c>
      <c r="AM77" s="38"/>
      <c r="AN77" s="99"/>
      <c r="AO77" s="38"/>
      <c r="AP77" s="38"/>
    </row>
    <row r="78" spans="1:42" ht="14.25">
      <c r="A78" s="37"/>
      <c r="B78" s="38">
        <v>10</v>
      </c>
      <c r="C78" s="38" t="s">
        <v>37</v>
      </c>
      <c r="D78" s="38">
        <v>10</v>
      </c>
      <c r="E78" s="39" t="s">
        <v>38</v>
      </c>
      <c r="F78" s="38">
        <v>10</v>
      </c>
      <c r="G78" s="38" t="s">
        <v>66</v>
      </c>
      <c r="H78" s="38"/>
      <c r="I78" s="38"/>
      <c r="J78" s="38"/>
      <c r="K78" s="38"/>
      <c r="L78" s="38">
        <v>10</v>
      </c>
      <c r="M78" s="38"/>
      <c r="N78" s="38"/>
      <c r="O78" s="38"/>
      <c r="P78" s="42">
        <v>0.0625</v>
      </c>
      <c r="Q78" s="38"/>
      <c r="R78" s="38"/>
      <c r="S78" s="38"/>
      <c r="T78" s="38"/>
      <c r="U78" s="38"/>
      <c r="V78" s="38"/>
      <c r="W78" s="37"/>
      <c r="X78" s="38">
        <v>7</v>
      </c>
      <c r="Y78" s="38" t="s">
        <v>33</v>
      </c>
      <c r="Z78" s="38">
        <v>7</v>
      </c>
      <c r="AA78" s="39" t="s">
        <v>34</v>
      </c>
      <c r="AB78" s="38">
        <v>7</v>
      </c>
      <c r="AC78" s="227" t="s">
        <v>63</v>
      </c>
      <c r="AD78" s="40"/>
      <c r="AE78" s="38"/>
      <c r="AF78" s="38"/>
      <c r="AG78" s="40"/>
      <c r="AH78" s="38">
        <v>7</v>
      </c>
      <c r="AI78" s="38"/>
      <c r="AJ78" s="38"/>
      <c r="AK78" s="38"/>
      <c r="AL78" s="110">
        <v>0.041666666666666664</v>
      </c>
      <c r="AM78" s="38"/>
      <c r="AN78" s="99"/>
      <c r="AO78" s="38"/>
      <c r="AP78" s="38"/>
    </row>
    <row r="79" spans="1:42" ht="14.25">
      <c r="A79" s="37"/>
      <c r="B79" s="38">
        <v>11</v>
      </c>
      <c r="C79" s="38" t="s">
        <v>16</v>
      </c>
      <c r="D79" s="38">
        <v>11</v>
      </c>
      <c r="E79" s="39" t="s">
        <v>39</v>
      </c>
      <c r="F79" s="38">
        <v>11</v>
      </c>
      <c r="G79" s="38" t="s">
        <v>70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7"/>
      <c r="X79" s="38">
        <v>8</v>
      </c>
      <c r="Y79" s="38" t="s">
        <v>29</v>
      </c>
      <c r="Z79" s="38">
        <v>8</v>
      </c>
      <c r="AA79" s="39" t="s">
        <v>35</v>
      </c>
      <c r="AB79" s="38">
        <v>8</v>
      </c>
      <c r="AC79" s="228" t="s">
        <v>64</v>
      </c>
      <c r="AD79" s="38"/>
      <c r="AE79" s="38"/>
      <c r="AF79" s="38"/>
      <c r="AG79" s="40"/>
      <c r="AH79" s="38">
        <v>8</v>
      </c>
      <c r="AI79" s="38"/>
      <c r="AJ79" s="38"/>
      <c r="AK79" s="38"/>
      <c r="AL79" s="110">
        <v>0.04861111111111111</v>
      </c>
      <c r="AM79" s="38"/>
      <c r="AN79" s="99"/>
      <c r="AO79" s="38"/>
      <c r="AP79" s="38"/>
    </row>
    <row r="80" spans="1:42" ht="14.25">
      <c r="A80" s="37"/>
      <c r="B80" s="38">
        <v>12</v>
      </c>
      <c r="C80" s="38" t="s">
        <v>10</v>
      </c>
      <c r="D80" s="38">
        <v>12</v>
      </c>
      <c r="E80" s="46" t="s">
        <v>40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7"/>
      <c r="X80" s="38">
        <v>9</v>
      </c>
      <c r="Y80" s="38" t="s">
        <v>32</v>
      </c>
      <c r="Z80" s="38">
        <v>9</v>
      </c>
      <c r="AA80" s="44" t="s">
        <v>36</v>
      </c>
      <c r="AB80" s="38">
        <v>9</v>
      </c>
      <c r="AC80" s="276" t="s">
        <v>73</v>
      </c>
      <c r="AD80" s="45"/>
      <c r="AE80" s="38"/>
      <c r="AF80" s="38"/>
      <c r="AG80" s="40"/>
      <c r="AH80" s="38">
        <v>9</v>
      </c>
      <c r="AI80" s="38"/>
      <c r="AJ80" s="38"/>
      <c r="AK80" s="38"/>
      <c r="AL80" s="110">
        <v>0.05555555555555555</v>
      </c>
      <c r="AM80" s="38"/>
      <c r="AN80" s="99"/>
      <c r="AO80" s="38"/>
      <c r="AP80" s="38"/>
    </row>
    <row r="81" spans="1:42" ht="14.25">
      <c r="A81" s="37"/>
      <c r="B81" s="38"/>
      <c r="C81" s="38"/>
      <c r="D81" s="38">
        <v>13</v>
      </c>
      <c r="E81" s="47" t="s">
        <v>41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7"/>
      <c r="X81" s="38">
        <v>10</v>
      </c>
      <c r="Y81" s="38" t="s">
        <v>37</v>
      </c>
      <c r="Z81" s="38">
        <v>10</v>
      </c>
      <c r="AA81" s="39" t="s">
        <v>38</v>
      </c>
      <c r="AB81" s="38">
        <v>10</v>
      </c>
      <c r="AC81" s="228" t="s">
        <v>67</v>
      </c>
      <c r="AD81" s="38"/>
      <c r="AE81" s="38"/>
      <c r="AF81" s="38"/>
      <c r="AG81" s="38"/>
      <c r="AH81" s="38">
        <v>10</v>
      </c>
      <c r="AI81" s="38"/>
      <c r="AJ81" s="38"/>
      <c r="AK81" s="38"/>
      <c r="AL81" s="110">
        <v>0.0625</v>
      </c>
      <c r="AM81" s="38"/>
      <c r="AN81" s="99"/>
      <c r="AO81" s="38"/>
      <c r="AP81" s="38"/>
    </row>
    <row r="82" spans="1:42" ht="14.25">
      <c r="A82" s="37"/>
      <c r="B82" s="38"/>
      <c r="C82" s="38"/>
      <c r="D82" s="38">
        <v>14</v>
      </c>
      <c r="E82" s="44" t="s">
        <v>42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7"/>
      <c r="X82" s="38">
        <v>11</v>
      </c>
      <c r="Y82" s="38" t="s">
        <v>16</v>
      </c>
      <c r="Z82" s="38">
        <v>11</v>
      </c>
      <c r="AA82" s="39" t="s">
        <v>74</v>
      </c>
      <c r="AB82" s="38">
        <v>11</v>
      </c>
      <c r="AC82" s="228" t="s">
        <v>68</v>
      </c>
      <c r="AD82" s="38"/>
      <c r="AE82" s="38"/>
      <c r="AF82" s="38"/>
      <c r="AG82" s="38"/>
      <c r="AH82" s="38"/>
      <c r="AI82" s="38"/>
      <c r="AJ82" s="38"/>
      <c r="AK82" s="38"/>
      <c r="AL82" s="111"/>
      <c r="AM82" s="38"/>
      <c r="AN82" s="99"/>
      <c r="AO82" s="38"/>
      <c r="AP82" s="38"/>
    </row>
    <row r="83" spans="1:42" ht="14.25">
      <c r="A83" s="37"/>
      <c r="B83" s="38"/>
      <c r="C83" s="38">
        <v>15</v>
      </c>
      <c r="D83" s="38">
        <v>15</v>
      </c>
      <c r="E83" s="44" t="s">
        <v>43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7"/>
      <c r="X83" s="38">
        <v>12</v>
      </c>
      <c r="Y83" s="38" t="s">
        <v>10</v>
      </c>
      <c r="Z83" s="38">
        <v>12</v>
      </c>
      <c r="AA83" s="46" t="s">
        <v>75</v>
      </c>
      <c r="AB83" s="38">
        <v>12</v>
      </c>
      <c r="AC83" s="228" t="s">
        <v>69</v>
      </c>
      <c r="AD83" s="38"/>
      <c r="AE83" s="38"/>
      <c r="AF83" s="38"/>
      <c r="AG83" s="38"/>
      <c r="AH83" s="38"/>
      <c r="AI83" s="38"/>
      <c r="AJ83" s="38"/>
      <c r="AK83" s="38"/>
      <c r="AL83" s="111"/>
      <c r="AM83" s="38"/>
      <c r="AN83" s="99"/>
      <c r="AO83" s="38"/>
      <c r="AP83" s="38"/>
    </row>
    <row r="84" spans="1:42" ht="13.5">
      <c r="A84" s="37"/>
      <c r="B84" s="38"/>
      <c r="C84" s="38">
        <v>16</v>
      </c>
      <c r="D84" s="38">
        <v>16</v>
      </c>
      <c r="E84" s="39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7"/>
      <c r="X84" s="38"/>
      <c r="Y84" s="38"/>
      <c r="Z84" s="38">
        <v>13</v>
      </c>
      <c r="AA84" s="47" t="s">
        <v>41</v>
      </c>
      <c r="AB84" s="38">
        <v>13</v>
      </c>
      <c r="AC84" s="38" t="s">
        <v>70</v>
      </c>
      <c r="AD84" s="38"/>
      <c r="AE84" s="38"/>
      <c r="AF84" s="38"/>
      <c r="AG84" s="38"/>
      <c r="AH84" s="38"/>
      <c r="AI84" s="38"/>
      <c r="AJ84" s="38"/>
      <c r="AK84" s="38"/>
      <c r="AL84" s="111"/>
      <c r="AM84" s="38"/>
      <c r="AN84" s="99"/>
      <c r="AO84" s="38"/>
      <c r="AP84" s="38"/>
    </row>
    <row r="85" spans="1:42" ht="13.5">
      <c r="A85" s="14"/>
      <c r="B85" s="6"/>
      <c r="C85" s="6">
        <v>17</v>
      </c>
      <c r="D85" s="6">
        <v>17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37"/>
      <c r="X85" s="38"/>
      <c r="Y85" s="38"/>
      <c r="Z85" s="38">
        <v>14</v>
      </c>
      <c r="AA85" s="44" t="s">
        <v>42</v>
      </c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111"/>
      <c r="AM85" s="38"/>
      <c r="AN85" s="99"/>
      <c r="AO85" s="38"/>
      <c r="AP85" s="38"/>
    </row>
    <row r="86" spans="1:42" ht="13.5">
      <c r="A86" s="14"/>
      <c r="B86" s="6"/>
      <c r="C86" s="6">
        <v>18</v>
      </c>
      <c r="D86" s="6">
        <v>18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37"/>
      <c r="X86" s="38"/>
      <c r="Y86" s="38"/>
      <c r="Z86" s="38">
        <v>15</v>
      </c>
      <c r="AA86" s="44" t="s">
        <v>43</v>
      </c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111"/>
      <c r="AM86" s="38"/>
      <c r="AN86" s="99"/>
      <c r="AO86" s="38"/>
      <c r="AP86" s="38"/>
    </row>
    <row r="87" spans="1:42" ht="13.5">
      <c r="A87" s="14"/>
      <c r="B87" s="6"/>
      <c r="C87" s="6">
        <v>19</v>
      </c>
      <c r="D87" s="6">
        <v>19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37"/>
      <c r="X87" s="38"/>
      <c r="Y87" s="38"/>
      <c r="Z87" s="38">
        <v>16</v>
      </c>
      <c r="AA87" s="39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111"/>
      <c r="AM87" s="38"/>
      <c r="AN87" s="99"/>
      <c r="AO87" s="38"/>
      <c r="AP87" s="38"/>
    </row>
    <row r="88" spans="1:42" ht="13.5">
      <c r="A88" s="14"/>
      <c r="B88" s="6"/>
      <c r="C88" s="6">
        <v>20</v>
      </c>
      <c r="D88" s="6">
        <v>20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14"/>
      <c r="X88" s="6"/>
      <c r="Y88" s="6"/>
      <c r="Z88" s="6">
        <v>17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107"/>
      <c r="AM88" s="6"/>
      <c r="AN88" s="13"/>
      <c r="AO88" s="6"/>
      <c r="AP88" s="6"/>
    </row>
    <row r="89" spans="1:42" ht="13.5">
      <c r="A89" s="14"/>
      <c r="B89" s="6"/>
      <c r="C89" s="6">
        <v>21</v>
      </c>
      <c r="D89" s="6">
        <v>21</v>
      </c>
      <c r="E89" s="6" t="s">
        <v>87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14"/>
      <c r="X89" s="6"/>
      <c r="Y89" s="6"/>
      <c r="Z89" s="6">
        <v>18</v>
      </c>
      <c r="AA89" s="6" t="s">
        <v>74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107"/>
      <c r="AM89" s="6"/>
      <c r="AN89" s="13"/>
      <c r="AO89" s="6"/>
      <c r="AP89" s="6"/>
    </row>
    <row r="90" spans="1:42" ht="13.5">
      <c r="A90" s="14"/>
      <c r="B90" s="6"/>
      <c r="C90" s="6">
        <v>22</v>
      </c>
      <c r="D90" s="6">
        <v>22</v>
      </c>
      <c r="E90" s="6" t="s">
        <v>45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14"/>
      <c r="X90" s="6"/>
      <c r="Y90" s="6"/>
      <c r="Z90" s="6">
        <v>19</v>
      </c>
      <c r="AA90" s="6" t="s">
        <v>75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107"/>
      <c r="AM90" s="6"/>
      <c r="AN90" s="13"/>
      <c r="AO90" s="6"/>
      <c r="AP90" s="6"/>
    </row>
    <row r="91" spans="1:42" ht="13.5">
      <c r="A91" s="14"/>
      <c r="B91" s="6"/>
      <c r="C91" s="6">
        <v>23</v>
      </c>
      <c r="D91" s="6">
        <v>23</v>
      </c>
      <c r="E91" s="6" t="s">
        <v>46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14"/>
      <c r="X91" s="6"/>
      <c r="Y91" s="6"/>
      <c r="Z91" s="6">
        <v>20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107"/>
      <c r="AM91" s="6"/>
      <c r="AN91" s="13"/>
      <c r="AO91" s="6"/>
      <c r="AP91" s="6"/>
    </row>
    <row r="92" spans="1:42" ht="13.5">
      <c r="A92" s="14"/>
      <c r="B92" s="6"/>
      <c r="C92" s="6">
        <v>24</v>
      </c>
      <c r="D92" s="6">
        <v>24</v>
      </c>
      <c r="E92" s="7" t="s">
        <v>47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14"/>
      <c r="X92" s="6"/>
      <c r="Y92" s="6"/>
      <c r="Z92" s="6">
        <v>21</v>
      </c>
      <c r="AA92" s="6" t="s">
        <v>44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107"/>
      <c r="AM92" s="6"/>
      <c r="AN92" s="13"/>
      <c r="AO92" s="6"/>
      <c r="AP92" s="6"/>
    </row>
    <row r="93" spans="1:42" ht="13.5">
      <c r="A93" s="14"/>
      <c r="B93" s="6"/>
      <c r="C93" s="6">
        <v>25</v>
      </c>
      <c r="D93" s="6">
        <v>25</v>
      </c>
      <c r="E93" s="6" t="s">
        <v>48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14"/>
      <c r="X93" s="6"/>
      <c r="Y93" s="6"/>
      <c r="Z93" s="6">
        <v>22</v>
      </c>
      <c r="AA93" s="6" t="s">
        <v>45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107"/>
      <c r="AM93" s="6"/>
      <c r="AN93" s="13"/>
      <c r="AO93" s="6"/>
      <c r="AP93" s="6"/>
    </row>
    <row r="94" spans="1:42" ht="13.5">
      <c r="A94" s="14"/>
      <c r="B94" s="6"/>
      <c r="C94" s="6">
        <v>26</v>
      </c>
      <c r="D94" s="6">
        <v>26</v>
      </c>
      <c r="E94" s="7" t="s">
        <v>49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14"/>
      <c r="X94" s="6"/>
      <c r="Y94" s="6"/>
      <c r="Z94" s="6">
        <v>23</v>
      </c>
      <c r="AA94" s="6" t="s">
        <v>46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107"/>
      <c r="AM94" s="6"/>
      <c r="AN94" s="13"/>
      <c r="AO94" s="6"/>
      <c r="AP94" s="6"/>
    </row>
    <row r="95" spans="1:42" ht="13.5">
      <c r="A95" s="14"/>
      <c r="B95" s="6"/>
      <c r="C95" s="6">
        <v>27</v>
      </c>
      <c r="D95" s="6">
        <v>27</v>
      </c>
      <c r="E95" s="6" t="s">
        <v>50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14"/>
      <c r="X95" s="6"/>
      <c r="Y95" s="6"/>
      <c r="Z95" s="6">
        <v>24</v>
      </c>
      <c r="AA95" s="7" t="s">
        <v>47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107"/>
      <c r="AM95" s="6"/>
      <c r="AN95" s="13"/>
      <c r="AO95" s="6"/>
      <c r="AP95" s="6"/>
    </row>
    <row r="96" spans="1:42" ht="13.5">
      <c r="A96" s="14"/>
      <c r="B96" s="6"/>
      <c r="C96" s="6">
        <v>28</v>
      </c>
      <c r="D96" s="6">
        <v>28</v>
      </c>
      <c r="E96" s="6" t="s">
        <v>51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14"/>
      <c r="X96" s="6"/>
      <c r="Y96" s="6"/>
      <c r="Z96" s="6">
        <v>25</v>
      </c>
      <c r="AA96" s="6" t="s">
        <v>48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107"/>
      <c r="AM96" s="6"/>
      <c r="AN96" s="13"/>
      <c r="AO96" s="6"/>
      <c r="AP96" s="6"/>
    </row>
    <row r="97" spans="1:42" ht="13.5">
      <c r="A97" s="14"/>
      <c r="B97" s="6"/>
      <c r="C97" s="6">
        <v>29</v>
      </c>
      <c r="D97" s="6">
        <v>29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14"/>
      <c r="X97" s="6"/>
      <c r="Y97" s="6"/>
      <c r="Z97" s="6">
        <v>26</v>
      </c>
      <c r="AA97" s="7" t="s">
        <v>49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107"/>
      <c r="AM97" s="6"/>
      <c r="AN97" s="13"/>
      <c r="AO97" s="6"/>
      <c r="AP97" s="6"/>
    </row>
    <row r="98" spans="1:42" ht="13.5">
      <c r="A98" s="14"/>
      <c r="B98" s="6"/>
      <c r="C98" s="6">
        <v>30</v>
      </c>
      <c r="D98" s="6">
        <v>30</v>
      </c>
      <c r="E98" s="6" t="s">
        <v>88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14"/>
      <c r="X98" s="6"/>
      <c r="Y98" s="6"/>
      <c r="Z98" s="6">
        <v>27</v>
      </c>
      <c r="AA98" s="6" t="s">
        <v>50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107"/>
      <c r="AM98" s="6"/>
      <c r="AN98" s="13"/>
      <c r="AO98" s="6"/>
      <c r="AP98" s="6"/>
    </row>
    <row r="99" spans="1:42" ht="13.5">
      <c r="A99" s="14"/>
      <c r="B99" s="6"/>
      <c r="C99" s="6">
        <v>31</v>
      </c>
      <c r="D99" s="6">
        <v>31</v>
      </c>
      <c r="E99" s="6" t="s">
        <v>77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14"/>
      <c r="X99" s="6"/>
      <c r="Y99" s="6"/>
      <c r="Z99" s="6">
        <v>28</v>
      </c>
      <c r="AA99" s="6" t="s">
        <v>51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107"/>
      <c r="AM99" s="6"/>
      <c r="AN99" s="13"/>
      <c r="AO99" s="6"/>
      <c r="AP99" s="6"/>
    </row>
    <row r="100" spans="1:42" ht="13.5">
      <c r="A100" s="14"/>
      <c r="B100" s="6"/>
      <c r="C100" s="6">
        <v>32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14"/>
      <c r="X100" s="6"/>
      <c r="Y100" s="6"/>
      <c r="Z100" s="6">
        <v>29</v>
      </c>
      <c r="AA100" s="6" t="s">
        <v>80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107"/>
      <c r="AM100" s="6"/>
      <c r="AN100" s="13"/>
      <c r="AO100" s="6"/>
      <c r="AP100" s="6"/>
    </row>
    <row r="101" spans="1:42" ht="13.5">
      <c r="A101" s="14"/>
      <c r="B101" s="6"/>
      <c r="C101" s="6">
        <v>33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14"/>
      <c r="X101" s="6"/>
      <c r="Y101" s="6"/>
      <c r="Z101" s="6">
        <v>30</v>
      </c>
      <c r="AA101" s="6" t="s">
        <v>72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107"/>
      <c r="AM101" s="6"/>
      <c r="AN101" s="13"/>
      <c r="AO101" s="6"/>
      <c r="AP101" s="6"/>
    </row>
    <row r="102" spans="1:42" ht="13.5">
      <c r="A102" s="14"/>
      <c r="B102" s="6"/>
      <c r="C102" s="6">
        <v>34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4"/>
      <c r="X102" s="6"/>
      <c r="Y102" s="6"/>
      <c r="Z102" s="6">
        <v>31</v>
      </c>
      <c r="AA102" s="6" t="s">
        <v>53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107"/>
      <c r="AM102" s="6"/>
      <c r="AN102" s="13"/>
      <c r="AO102" s="6"/>
      <c r="AP102" s="6"/>
    </row>
    <row r="103" spans="1:42" ht="13.5">
      <c r="A103" s="1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14"/>
      <c r="X103" s="6"/>
      <c r="Y103" s="6"/>
      <c r="Z103" s="6">
        <v>32</v>
      </c>
      <c r="AA103" s="6" t="s">
        <v>76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107"/>
      <c r="AM103" s="6"/>
      <c r="AN103" s="13"/>
      <c r="AO103" s="6"/>
      <c r="AP103" s="6"/>
    </row>
    <row r="104" spans="1:42" ht="13.5">
      <c r="A104" s="1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14"/>
      <c r="X104" s="6"/>
      <c r="Y104" s="6"/>
      <c r="Z104" s="6">
        <v>33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107"/>
      <c r="AM104" s="6"/>
      <c r="AN104" s="13"/>
      <c r="AO104" s="6"/>
      <c r="AP104" s="6"/>
    </row>
    <row r="105" spans="1:42" ht="13.5">
      <c r="A105" s="1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14"/>
      <c r="X105" s="6"/>
      <c r="Y105" s="6"/>
      <c r="Z105" s="6">
        <v>34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107"/>
      <c r="AM105" s="6"/>
      <c r="AN105" s="13"/>
      <c r="AO105" s="6"/>
      <c r="AP105" s="6"/>
    </row>
    <row r="106" spans="1:42" ht="13.5">
      <c r="A106" s="1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4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107"/>
      <c r="AM106" s="6"/>
      <c r="AN106" s="13"/>
      <c r="AO106" s="6"/>
      <c r="AP106" s="6"/>
    </row>
    <row r="107" spans="1:42" ht="13.5">
      <c r="A107" s="1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14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107"/>
      <c r="AM107" s="6"/>
      <c r="AN107" s="13"/>
      <c r="AO107" s="6"/>
      <c r="AP107" s="6"/>
    </row>
    <row r="108" spans="1:42" ht="13.5">
      <c r="A108" s="1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4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107"/>
      <c r="AM108" s="6"/>
      <c r="AN108" s="13"/>
      <c r="AO108" s="6"/>
      <c r="AP108" s="6"/>
    </row>
    <row r="109" spans="1:42" ht="13.5">
      <c r="A109" s="1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14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107"/>
      <c r="AM109" s="6"/>
      <c r="AN109" s="13"/>
      <c r="AO109" s="6"/>
      <c r="AP109" s="6"/>
    </row>
    <row r="110" spans="1:42" ht="13.5">
      <c r="A110" s="1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14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107"/>
      <c r="AM110" s="6"/>
      <c r="AN110" s="13"/>
      <c r="AO110" s="6"/>
      <c r="AP110" s="6"/>
    </row>
    <row r="111" spans="1:42" ht="14.25" thickBot="1">
      <c r="A111" s="1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14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107"/>
      <c r="AM111" s="6"/>
      <c r="AN111" s="13"/>
      <c r="AO111" s="6"/>
      <c r="AP111" s="6"/>
    </row>
    <row r="112" spans="23:42" ht="13.5">
      <c r="W112" s="13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107"/>
      <c r="AM112" s="6"/>
      <c r="AN112" s="13"/>
      <c r="AO112" s="6"/>
      <c r="AP112" s="6"/>
    </row>
    <row r="113" spans="23:42" ht="13.5">
      <c r="W113" s="13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107"/>
      <c r="AM113" s="6"/>
      <c r="AN113" s="13"/>
      <c r="AO113" s="6"/>
      <c r="AP113" s="6"/>
    </row>
    <row r="114" spans="23:42" ht="14.25" thickBot="1">
      <c r="W114" s="15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12"/>
      <c r="AM114" s="9"/>
      <c r="AN114" s="15"/>
      <c r="AO114" s="9"/>
      <c r="AP114" s="9"/>
    </row>
  </sheetData>
  <sheetProtection/>
  <mergeCells count="19">
    <mergeCell ref="W49:AA49"/>
    <mergeCell ref="E28:H28"/>
    <mergeCell ref="Q30:S30"/>
    <mergeCell ref="AA31:AD31"/>
    <mergeCell ref="AM33:AO33"/>
    <mergeCell ref="Q40:S40"/>
    <mergeCell ref="AM44:AO44"/>
    <mergeCell ref="Q5:S5"/>
    <mergeCell ref="AM5:AO5"/>
    <mergeCell ref="A17:E17"/>
    <mergeCell ref="W17:AA17"/>
    <mergeCell ref="Q18:S18"/>
    <mergeCell ref="AM18:AO18"/>
    <mergeCell ref="A1:T1"/>
    <mergeCell ref="W1:AP1"/>
    <mergeCell ref="G2:P2"/>
    <mergeCell ref="AB2:AL2"/>
    <mergeCell ref="E3:H3"/>
    <mergeCell ref="AA3:AD3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geOrder="overThenDown" paperSize="9" scale="83" r:id="rId1"/>
  <colBreaks count="1" manualBreakCount="1">
    <brk id="2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中学通信</dc:title>
  <dc:subject/>
  <dc:creator>外山　幸男</dc:creator>
  <cp:keywords/>
  <dc:description/>
  <cp:lastModifiedBy>愛知県教育委員会</cp:lastModifiedBy>
  <cp:lastPrinted>2011-03-29T22:46:48Z</cp:lastPrinted>
  <dcterms:created xsi:type="dcterms:W3CDTF">2000-03-16T08:18:13Z</dcterms:created>
  <dcterms:modified xsi:type="dcterms:W3CDTF">2011-03-30T03:13:26Z</dcterms:modified>
  <cp:category/>
  <cp:version/>
  <cp:contentType/>
  <cp:contentStatus/>
</cp:coreProperties>
</file>