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3.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668" codeName="{C74EF38D-198D-F2B1-A963-D0AE11F4D965}"/>
  <workbookPr codeName="ThisWorkbook" defaultThemeVersion="124226"/>
  <mc:AlternateContent xmlns:mc="http://schemas.openxmlformats.org/markup-compatibility/2006">
    <mc:Choice Requires="x15">
      <x15ac:absPath xmlns:x15ac="http://schemas.microsoft.com/office/spreadsheetml/2010/11/ac" url="C:\Users\昌弘\OneDrive\2017名古屋地区\2017第１回名古屋地区\"/>
    </mc:Choice>
  </mc:AlternateContent>
  <bookViews>
    <workbookView xWindow="0" yWindow="2730" windowWidth="19200" windowHeight="12195" tabRatio="925"/>
  </bookViews>
  <sheets>
    <sheet name="注意事項" sheetId="4" r:id="rId1"/>
    <sheet name="①団体情報入力" sheetId="7" r:id="rId2"/>
    <sheet name="②選手情報入力" sheetId="3" r:id="rId3"/>
    <sheet name="③リレー情報確認" sheetId="5" r:id="rId4"/>
    <sheet name="④種目別人数" sheetId="17" r:id="rId5"/>
    <sheet name="⑤申込一覧表" sheetId="21" r:id="rId6"/>
    <sheet name="　　　　　" sheetId="14" r:id="rId7"/>
    <sheet name="種目情報" sheetId="18" r:id="rId8"/>
    <sheet name="data_kyogisha" sheetId="2" r:id="rId9"/>
    <sheet name="data_team" sheetId="19" r:id="rId10"/>
  </sheets>
  <externalReferences>
    <externalReference r:id="rId11"/>
    <externalReference r:id="rId12"/>
  </externalReferences>
  <definedNames>
    <definedName name="_xlnm.Print_Area" localSheetId="4">④種目別人数!$A$1:$H$47</definedName>
    <definedName name="_xlnm.Print_Area" localSheetId="5">⑤申込一覧表!$A$1:$M$97</definedName>
    <definedName name="_xlnm.Print_Titles" localSheetId="5">⑤申込一覧表!$1:$3</definedName>
    <definedName name="リレー">[1]一覧表!$R$13</definedName>
    <definedName name="女子種目">[2]一覧表!$U$13:$U$28</definedName>
    <definedName name="性別">[1]一覧表!$S$13:$S$14</definedName>
    <definedName name="男子種目">[1]一覧表!$T$13:$T$32</definedName>
    <definedName name="男種目">[2]一覧表!$T$13:$T$32</definedName>
  </definedNames>
  <calcPr calcId="162913"/>
</workbook>
</file>

<file path=xl/calcChain.xml><?xml version="1.0" encoding="utf-8"?>
<calcChain xmlns="http://schemas.openxmlformats.org/spreadsheetml/2006/main">
  <c r="T12" i="3" l="1"/>
  <c r="U12" i="3"/>
  <c r="T13" i="3"/>
  <c r="U13" i="3"/>
  <c r="T14" i="3"/>
  <c r="U14" i="3"/>
  <c r="T15" i="3"/>
  <c r="U15" i="3"/>
  <c r="T16" i="3"/>
  <c r="U16" i="3"/>
  <c r="T17" i="3"/>
  <c r="U17" i="3"/>
  <c r="T18" i="3"/>
  <c r="U18" i="3"/>
  <c r="T19" i="3"/>
  <c r="U19" i="3"/>
  <c r="T20" i="3"/>
  <c r="U20" i="3"/>
  <c r="T21" i="3"/>
  <c r="U21" i="3"/>
  <c r="T22" i="3"/>
  <c r="U22" i="3"/>
  <c r="T23" i="3"/>
  <c r="U23" i="3"/>
  <c r="F11" i="17"/>
  <c r="F12" i="17"/>
  <c r="F13" i="17"/>
  <c r="F14" i="17"/>
  <c r="F15" i="17"/>
  <c r="F16" i="17"/>
  <c r="F17" i="17"/>
  <c r="F18" i="17"/>
  <c r="F19" i="17"/>
  <c r="F20" i="17"/>
  <c r="F21" i="17"/>
  <c r="F22" i="17"/>
  <c r="F23" i="17"/>
  <c r="F24" i="17"/>
  <c r="F25" i="17"/>
  <c r="F26" i="17"/>
  <c r="F27" i="17"/>
  <c r="F28" i="17"/>
  <c r="F29" i="17"/>
  <c r="F30" i="17"/>
  <c r="F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10" i="17"/>
  <c r="N11" i="17"/>
  <c r="G11" i="17" s="1"/>
  <c r="N12" i="17"/>
  <c r="G12" i="17" s="1"/>
  <c r="N13" i="17"/>
  <c r="G13" i="17" s="1"/>
  <c r="N14" i="17"/>
  <c r="G14" i="17" s="1"/>
  <c r="N15" i="17"/>
  <c r="G15" i="17" s="1"/>
  <c r="N16" i="17"/>
  <c r="G17" i="17" s="1"/>
  <c r="N17" i="17"/>
  <c r="G18" i="17" s="1"/>
  <c r="N18" i="17"/>
  <c r="G21" i="17" s="1"/>
  <c r="N19" i="17"/>
  <c r="G22" i="17" s="1"/>
  <c r="N20" i="17"/>
  <c r="G23" i="17" s="1"/>
  <c r="N21" i="17"/>
  <c r="G26" i="17" s="1"/>
  <c r="N22" i="17"/>
  <c r="G27" i="17" s="1"/>
  <c r="N23" i="17"/>
  <c r="N24" i="17"/>
  <c r="N25" i="17"/>
  <c r="N26" i="17"/>
  <c r="N27" i="17"/>
  <c r="N28" i="17"/>
  <c r="N29" i="17"/>
  <c r="N30" i="17"/>
  <c r="M11" i="17"/>
  <c r="M12" i="17"/>
  <c r="M13" i="17"/>
  <c r="M14" i="17"/>
  <c r="M15" i="17"/>
  <c r="M16" i="17"/>
  <c r="M17" i="17"/>
  <c r="M18" i="17"/>
  <c r="M19" i="17"/>
  <c r="M20" i="17"/>
  <c r="M21" i="17"/>
  <c r="M22" i="17"/>
  <c r="M23" i="17"/>
  <c r="M24" i="17"/>
  <c r="M25" i="17"/>
  <c r="M26" i="17"/>
  <c r="M27" i="17"/>
  <c r="M28" i="17"/>
  <c r="M29" i="17"/>
  <c r="M30" i="17"/>
  <c r="M10" i="17"/>
  <c r="L11" i="17"/>
  <c r="C11" i="17" s="1"/>
  <c r="L12" i="17"/>
  <c r="C12" i="17" s="1"/>
  <c r="L13" i="17"/>
  <c r="C13" i="17" s="1"/>
  <c r="L14" i="17"/>
  <c r="C14" i="17" s="1"/>
  <c r="L15" i="17"/>
  <c r="C15" i="17" s="1"/>
  <c r="L16" i="17"/>
  <c r="C16" i="17" s="1"/>
  <c r="L17" i="17"/>
  <c r="C17" i="17" s="1"/>
  <c r="L18" i="17"/>
  <c r="C18" i="17" s="1"/>
  <c r="L19" i="17"/>
  <c r="C19" i="17" s="1"/>
  <c r="L20" i="17"/>
  <c r="C20" i="17" s="1"/>
  <c r="L21" i="17"/>
  <c r="C21" i="17" s="1"/>
  <c r="L22" i="17"/>
  <c r="C22" i="17" s="1"/>
  <c r="L23" i="17"/>
  <c r="C23" i="17" s="1"/>
  <c r="L24" i="17"/>
  <c r="C24" i="17" s="1"/>
  <c r="L25" i="17"/>
  <c r="C25" i="17" s="1"/>
  <c r="L26" i="17"/>
  <c r="C26" i="17" s="1"/>
  <c r="L27" i="17"/>
  <c r="C27" i="17" s="1"/>
  <c r="L28" i="17"/>
  <c r="C28" i="17" s="1"/>
  <c r="L29" i="17"/>
  <c r="C29" i="17" s="1"/>
  <c r="L30" i="17"/>
  <c r="C30" i="17" s="1"/>
  <c r="L31" i="17"/>
  <c r="C31" i="17" s="1"/>
  <c r="L32" i="17"/>
  <c r="C32" i="17" s="1"/>
  <c r="L33" i="17"/>
  <c r="C33" i="17" s="1"/>
  <c r="L34" i="17"/>
  <c r="C34" i="17" s="1"/>
  <c r="L35" i="17"/>
  <c r="C35" i="17" s="1"/>
  <c r="L36" i="17"/>
  <c r="C36" i="17" s="1"/>
  <c r="K11" i="17"/>
  <c r="K12" i="17"/>
  <c r="K13" i="17"/>
  <c r="K14" i="17"/>
  <c r="K15" i="17"/>
  <c r="K16" i="17"/>
  <c r="K17" i="17"/>
  <c r="K18" i="17"/>
  <c r="K19" i="17"/>
  <c r="K20" i="17"/>
  <c r="K21" i="17"/>
  <c r="K22" i="17"/>
  <c r="K23" i="17"/>
  <c r="K24" i="17"/>
  <c r="K25" i="17"/>
  <c r="K26" i="17"/>
  <c r="K27" i="17"/>
  <c r="K28" i="17"/>
  <c r="K29" i="17"/>
  <c r="K30" i="17"/>
  <c r="K31" i="17"/>
  <c r="K32" i="17"/>
  <c r="K33" i="17"/>
  <c r="K34" i="17"/>
  <c r="K35" i="17"/>
  <c r="K36" i="17"/>
  <c r="K10" i="17"/>
  <c r="C43" i="17" l="1"/>
  <c r="G43" i="17" s="1"/>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2" i="2"/>
  <c r="B97" i="21"/>
  <c r="B96" i="21"/>
  <c r="B95" i="21"/>
  <c r="B94" i="21"/>
  <c r="B93" i="21"/>
  <c r="B92" i="21"/>
  <c r="B91" i="21"/>
  <c r="B90" i="21"/>
  <c r="B89" i="21"/>
  <c r="B88" i="21"/>
  <c r="B87" i="21"/>
  <c r="B86" i="21"/>
  <c r="B85" i="21"/>
  <c r="B84" i="21"/>
  <c r="B83" i="21"/>
  <c r="B82" i="21"/>
  <c r="B81" i="21"/>
  <c r="B80" i="21"/>
  <c r="B79" i="21"/>
  <c r="B78" i="21"/>
  <c r="B77" i="21"/>
  <c r="B76" i="21"/>
  <c r="B75" i="21"/>
  <c r="B74" i="21"/>
  <c r="B73" i="21"/>
  <c r="B72" i="21"/>
  <c r="B71" i="21"/>
  <c r="B70" i="21"/>
  <c r="B69" i="21"/>
  <c r="B68" i="21"/>
  <c r="B67" i="21"/>
  <c r="B66" i="21"/>
  <c r="B65" i="21"/>
  <c r="B64" i="21"/>
  <c r="B63" i="21"/>
  <c r="B62" i="21"/>
  <c r="B61" i="21"/>
  <c r="B60" i="21"/>
  <c r="B59" i="21"/>
  <c r="B58" i="21"/>
  <c r="B57" i="21"/>
  <c r="B56" i="21"/>
  <c r="B55" i="21"/>
  <c r="B54" i="21"/>
  <c r="B53" i="21"/>
  <c r="B52" i="21"/>
  <c r="B51" i="21"/>
  <c r="B50" i="21"/>
  <c r="B49" i="21"/>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B10" i="21"/>
  <c r="B9" i="21"/>
  <c r="B8" i="21"/>
  <c r="C6" i="17"/>
  <c r="C47" i="17"/>
  <c r="D47" i="17"/>
  <c r="E47" i="17"/>
  <c r="C46" i="17"/>
  <c r="E46" i="17"/>
  <c r="D46" i="17"/>
  <c r="B47" i="17"/>
  <c r="B46" i="17"/>
  <c r="L41" i="17"/>
  <c r="L42" i="17"/>
  <c r="L43" i="17"/>
  <c r="L44" i="17"/>
  <c r="L45" i="17"/>
  <c r="M37" i="17"/>
  <c r="M38" i="17"/>
  <c r="N38" i="17"/>
  <c r="M39" i="17"/>
  <c r="N39" i="17" s="1"/>
  <c r="M40" i="17"/>
  <c r="N40" i="17"/>
  <c r="M41" i="17"/>
  <c r="N41" i="17" s="1"/>
  <c r="K37" i="17"/>
  <c r="K38" i="17"/>
  <c r="L38" i="17" s="1"/>
  <c r="K39" i="17"/>
  <c r="L39" i="17"/>
  <c r="U35" i="3"/>
  <c r="U36" i="3"/>
  <c r="T35" i="3"/>
  <c r="T36" i="3"/>
  <c r="D1" i="7"/>
  <c r="B7" i="17"/>
  <c r="G103" i="3"/>
  <c r="D5" i="21" s="1"/>
  <c r="G102" i="3"/>
  <c r="G104" i="3" s="1"/>
  <c r="G45" i="17" s="1"/>
  <c r="D4" i="21"/>
  <c r="M100" i="3"/>
  <c r="K100" i="3"/>
  <c r="I100" i="3"/>
  <c r="AJ99" i="3"/>
  <c r="AJ98" i="3"/>
  <c r="AJ97" i="3"/>
  <c r="AJ96" i="3"/>
  <c r="AJ95" i="3"/>
  <c r="AJ94" i="3"/>
  <c r="AJ93" i="3"/>
  <c r="AJ92" i="3"/>
  <c r="AJ91" i="3"/>
  <c r="AJ90" i="3"/>
  <c r="AJ89" i="3"/>
  <c r="AJ88" i="3"/>
  <c r="AJ87" i="3"/>
  <c r="AJ86" i="3"/>
  <c r="AJ85" i="3"/>
  <c r="AJ84" i="3"/>
  <c r="AJ83" i="3"/>
  <c r="AJ82" i="3"/>
  <c r="AJ81" i="3"/>
  <c r="AJ80" i="3"/>
  <c r="AJ79" i="3"/>
  <c r="AJ78" i="3"/>
  <c r="AJ77" i="3"/>
  <c r="AJ76" i="3"/>
  <c r="AJ75" i="3"/>
  <c r="AJ74" i="3"/>
  <c r="AJ73" i="3"/>
  <c r="AJ72" i="3"/>
  <c r="AJ71" i="3"/>
  <c r="AJ70" i="3"/>
  <c r="AJ69" i="3"/>
  <c r="AJ68" i="3"/>
  <c r="AJ67" i="3"/>
  <c r="AJ66" i="3"/>
  <c r="AJ65" i="3"/>
  <c r="AJ64" i="3"/>
  <c r="AJ63" i="3"/>
  <c r="AJ62" i="3"/>
  <c r="AJ61" i="3"/>
  <c r="AJ60" i="3"/>
  <c r="AJ59" i="3"/>
  <c r="AJ58" i="3"/>
  <c r="AJ57" i="3"/>
  <c r="AJ56" i="3"/>
  <c r="AJ55" i="3"/>
  <c r="AJ54" i="3"/>
  <c r="AJ53" i="3"/>
  <c r="AJ52" i="3"/>
  <c r="AJ51" i="3"/>
  <c r="AJ50" i="3"/>
  <c r="AJ49" i="3"/>
  <c r="AJ48" i="3"/>
  <c r="AJ47" i="3"/>
  <c r="AJ46" i="3"/>
  <c r="AJ45" i="3"/>
  <c r="AJ44" i="3"/>
  <c r="AJ43" i="3"/>
  <c r="AJ42" i="3"/>
  <c r="AJ41" i="3"/>
  <c r="AJ40" i="3"/>
  <c r="AJ39" i="3"/>
  <c r="AJ38" i="3"/>
  <c r="AJ37" i="3"/>
  <c r="AJ36" i="3"/>
  <c r="AJ35" i="3"/>
  <c r="AJ34" i="3"/>
  <c r="AJ33" i="3"/>
  <c r="AJ32" i="3"/>
  <c r="AJ31" i="3"/>
  <c r="AJ30" i="3"/>
  <c r="AJ29" i="3"/>
  <c r="AJ28" i="3"/>
  <c r="AJ27" i="3"/>
  <c r="AJ26" i="3"/>
  <c r="AJ25" i="3"/>
  <c r="AJ24" i="3"/>
  <c r="AJ23" i="3"/>
  <c r="AJ22" i="3"/>
  <c r="AJ21" i="3"/>
  <c r="AJ20" i="3"/>
  <c r="AJ19" i="3"/>
  <c r="AJ18" i="3"/>
  <c r="AJ17" i="3"/>
  <c r="X8" i="5"/>
  <c r="R8" i="5"/>
  <c r="L8" i="5"/>
  <c r="F8" i="5"/>
  <c r="AP99" i="3"/>
  <c r="AP98" i="3"/>
  <c r="AP97" i="3"/>
  <c r="AP96" i="3"/>
  <c r="AP95" i="3"/>
  <c r="AP94" i="3"/>
  <c r="AP93" i="3"/>
  <c r="AP92" i="3"/>
  <c r="AP91" i="3"/>
  <c r="AP90" i="3"/>
  <c r="AP89" i="3"/>
  <c r="AP88" i="3"/>
  <c r="AP87" i="3"/>
  <c r="AP86" i="3"/>
  <c r="AP85" i="3"/>
  <c r="AP84" i="3"/>
  <c r="AP83" i="3"/>
  <c r="AP82" i="3"/>
  <c r="AP81" i="3"/>
  <c r="AP80" i="3"/>
  <c r="AP79" i="3"/>
  <c r="AP78" i="3"/>
  <c r="AP77" i="3"/>
  <c r="AP76" i="3"/>
  <c r="AP75" i="3"/>
  <c r="AP74" i="3"/>
  <c r="AP73" i="3"/>
  <c r="AP72" i="3"/>
  <c r="AP71" i="3"/>
  <c r="AP70" i="3"/>
  <c r="AP69" i="3"/>
  <c r="AP68" i="3"/>
  <c r="AP67" i="3"/>
  <c r="AP66" i="3"/>
  <c r="AP65" i="3"/>
  <c r="AP64" i="3"/>
  <c r="AP63" i="3"/>
  <c r="AP62" i="3"/>
  <c r="AP61" i="3"/>
  <c r="AP60" i="3"/>
  <c r="AP59" i="3"/>
  <c r="AP58" i="3"/>
  <c r="AP57" i="3"/>
  <c r="AP56" i="3"/>
  <c r="AP55" i="3"/>
  <c r="AP54" i="3"/>
  <c r="AP53" i="3"/>
  <c r="AP52" i="3"/>
  <c r="AP51" i="3"/>
  <c r="AP50" i="3"/>
  <c r="AP49" i="3"/>
  <c r="AP48" i="3"/>
  <c r="AP47" i="3"/>
  <c r="AP46" i="3"/>
  <c r="AP45" i="3"/>
  <c r="AP44" i="3"/>
  <c r="AP43" i="3"/>
  <c r="AP42" i="3"/>
  <c r="AP41" i="3"/>
  <c r="AP40" i="3"/>
  <c r="AP39" i="3"/>
  <c r="AP38" i="3"/>
  <c r="AP37" i="3"/>
  <c r="AP36" i="3"/>
  <c r="AP35" i="3"/>
  <c r="AP34" i="3"/>
  <c r="AP33" i="3"/>
  <c r="AP32" i="3"/>
  <c r="AP31" i="3"/>
  <c r="AP30" i="3"/>
  <c r="AP29" i="3"/>
  <c r="AP28" i="3"/>
  <c r="AP27" i="3"/>
  <c r="AP26" i="3"/>
  <c r="AP25" i="3"/>
  <c r="AP24" i="3"/>
  <c r="AP23" i="3"/>
  <c r="AP22" i="3"/>
  <c r="AP21" i="3"/>
  <c r="AP20" i="3"/>
  <c r="AP19" i="3"/>
  <c r="AP18" i="3"/>
  <c r="AP17" i="3"/>
  <c r="AP16" i="3"/>
  <c r="AP15" i="3"/>
  <c r="AP14" i="3"/>
  <c r="AP13" i="3"/>
  <c r="AP12" i="3"/>
  <c r="AP11" i="3"/>
  <c r="AL11" i="3"/>
  <c r="AP10" i="3"/>
  <c r="AL10" i="3"/>
  <c r="AO10" i="3"/>
  <c r="AO11" i="3" s="1"/>
  <c r="AO12" i="3" s="1"/>
  <c r="AO13" i="3" s="1"/>
  <c r="AO14" i="3" s="1"/>
  <c r="AO15" i="3" s="1"/>
  <c r="AO16" i="3" s="1"/>
  <c r="AO17" i="3" s="1"/>
  <c r="AO18" i="3" s="1"/>
  <c r="AO19" i="3" s="1"/>
  <c r="AO20" i="3" s="1"/>
  <c r="AO21" i="3" s="1"/>
  <c r="AO22" i="3" s="1"/>
  <c r="AO23" i="3" s="1"/>
  <c r="AO24" i="3" s="1"/>
  <c r="AO25" i="3" s="1"/>
  <c r="AO26" i="3" s="1"/>
  <c r="AO27" i="3" s="1"/>
  <c r="AO28" i="3" s="1"/>
  <c r="AO29" i="3" s="1"/>
  <c r="AO30" i="3" s="1"/>
  <c r="AO31" i="3" s="1"/>
  <c r="AO32" i="3" s="1"/>
  <c r="AO33" i="3" s="1"/>
  <c r="AO34" i="3" s="1"/>
  <c r="AO35" i="3" s="1"/>
  <c r="AO36" i="3" s="1"/>
  <c r="AO37" i="3" s="1"/>
  <c r="AO38" i="3" s="1"/>
  <c r="AO39" i="3" s="1"/>
  <c r="AO40" i="3" s="1"/>
  <c r="AO41" i="3" s="1"/>
  <c r="AO42" i="3" s="1"/>
  <c r="AO43" i="3" s="1"/>
  <c r="AO44" i="3" s="1"/>
  <c r="AO45" i="3" s="1"/>
  <c r="AO46" i="3" s="1"/>
  <c r="AO47" i="3" s="1"/>
  <c r="AO48" i="3" s="1"/>
  <c r="AO49" i="3" s="1"/>
  <c r="AO50" i="3" s="1"/>
  <c r="AO51" i="3" s="1"/>
  <c r="AO52" i="3" s="1"/>
  <c r="AO53" i="3" s="1"/>
  <c r="AO54" i="3" s="1"/>
  <c r="AO55" i="3" s="1"/>
  <c r="AO56" i="3" s="1"/>
  <c r="AO57" i="3" s="1"/>
  <c r="AO58" i="3" s="1"/>
  <c r="AO59" i="3" s="1"/>
  <c r="AO60" i="3" s="1"/>
  <c r="AO61" i="3" s="1"/>
  <c r="AO62" i="3" s="1"/>
  <c r="AO63" i="3" s="1"/>
  <c r="AO64" i="3" s="1"/>
  <c r="AO65" i="3" s="1"/>
  <c r="AO66" i="3" s="1"/>
  <c r="AO67" i="3" s="1"/>
  <c r="AO68" i="3" s="1"/>
  <c r="AO69" i="3" s="1"/>
  <c r="AO70" i="3" s="1"/>
  <c r="AO71" i="3" s="1"/>
  <c r="AO72" i="3" s="1"/>
  <c r="AO73" i="3" s="1"/>
  <c r="AO74" i="3" s="1"/>
  <c r="AO75" i="3" s="1"/>
  <c r="AO76" i="3" s="1"/>
  <c r="AO77" i="3" s="1"/>
  <c r="AO78" i="3" s="1"/>
  <c r="AO79" i="3" s="1"/>
  <c r="AO80" i="3" s="1"/>
  <c r="AO81" i="3" s="1"/>
  <c r="AO82" i="3" s="1"/>
  <c r="AO83" i="3" s="1"/>
  <c r="AO84" i="3" s="1"/>
  <c r="AO85" i="3" s="1"/>
  <c r="AO86" i="3" s="1"/>
  <c r="AO87" i="3" s="1"/>
  <c r="AO88" i="3" s="1"/>
  <c r="AO89" i="3" s="1"/>
  <c r="AO90" i="3" s="1"/>
  <c r="AO91" i="3" s="1"/>
  <c r="AO92" i="3" s="1"/>
  <c r="AO93" i="3" s="1"/>
  <c r="AO94" i="3" s="1"/>
  <c r="AO95" i="3" s="1"/>
  <c r="AO96" i="3" s="1"/>
  <c r="AO97" i="3" s="1"/>
  <c r="AO98" i="3" s="1"/>
  <c r="AO99" i="3" s="1"/>
  <c r="AK10" i="3"/>
  <c r="AK11" i="3" s="1"/>
  <c r="AK12" i="3" s="1"/>
  <c r="AK13" i="3" s="1"/>
  <c r="AK14" i="3" s="1"/>
  <c r="AK15" i="3" s="1"/>
  <c r="AK16" i="3" s="1"/>
  <c r="AK17" i="3" s="1"/>
  <c r="AK18" i="3" s="1"/>
  <c r="AK19" i="3" s="1"/>
  <c r="AK20" i="3" s="1"/>
  <c r="AK21" i="3" s="1"/>
  <c r="AK22" i="3" s="1"/>
  <c r="AK23" i="3" s="1"/>
  <c r="AK24" i="3" s="1"/>
  <c r="AK25" i="3" s="1"/>
  <c r="AK26" i="3" s="1"/>
  <c r="AK27" i="3" s="1"/>
  <c r="AK28" i="3" s="1"/>
  <c r="AK29" i="3" s="1"/>
  <c r="AK30" i="3" s="1"/>
  <c r="AK31" i="3" s="1"/>
  <c r="AK32" i="3" s="1"/>
  <c r="AK33" i="3" s="1"/>
  <c r="AK34" i="3" s="1"/>
  <c r="AK35" i="3" s="1"/>
  <c r="AK36" i="3" s="1"/>
  <c r="AK37" i="3" s="1"/>
  <c r="AK38" i="3" s="1"/>
  <c r="AK39" i="3" s="1"/>
  <c r="AK40" i="3" s="1"/>
  <c r="AK41" i="3" s="1"/>
  <c r="AK42" i="3" s="1"/>
  <c r="AK43" i="3" s="1"/>
  <c r="AK44" i="3" s="1"/>
  <c r="AK45" i="3" s="1"/>
  <c r="AK46" i="3" s="1"/>
  <c r="AK47" i="3" s="1"/>
  <c r="AK48" i="3" s="1"/>
  <c r="AK49" i="3" s="1"/>
  <c r="AK50" i="3" s="1"/>
  <c r="AK51" i="3" s="1"/>
  <c r="AK52" i="3" s="1"/>
  <c r="AK53" i="3" s="1"/>
  <c r="AK54" i="3" s="1"/>
  <c r="AK55" i="3" s="1"/>
  <c r="AK56" i="3" s="1"/>
  <c r="AK57" i="3" s="1"/>
  <c r="AK58" i="3" s="1"/>
  <c r="AK59" i="3" s="1"/>
  <c r="AK60" i="3" s="1"/>
  <c r="AK61" i="3" s="1"/>
  <c r="AK62" i="3" s="1"/>
  <c r="AK63" i="3" s="1"/>
  <c r="AK64" i="3" s="1"/>
  <c r="AK65" i="3" s="1"/>
  <c r="AK66" i="3" s="1"/>
  <c r="AK67" i="3" s="1"/>
  <c r="AK68" i="3" s="1"/>
  <c r="AK69" i="3" s="1"/>
  <c r="AK70" i="3" s="1"/>
  <c r="AK71" i="3" s="1"/>
  <c r="AK72" i="3" s="1"/>
  <c r="AK73" i="3" s="1"/>
  <c r="AK74" i="3" s="1"/>
  <c r="AK75" i="3" s="1"/>
  <c r="AK76" i="3" s="1"/>
  <c r="AK77" i="3" s="1"/>
  <c r="AK78" i="3" s="1"/>
  <c r="AK79" i="3" s="1"/>
  <c r="AK80" i="3" s="1"/>
  <c r="AK81" i="3" s="1"/>
  <c r="AK82" i="3" s="1"/>
  <c r="AK83" i="3" s="1"/>
  <c r="AK84" i="3" s="1"/>
  <c r="AK85" i="3" s="1"/>
  <c r="AK86" i="3" s="1"/>
  <c r="AK87" i="3" s="1"/>
  <c r="AK88" i="3" s="1"/>
  <c r="AK89" i="3" s="1"/>
  <c r="AK90" i="3" s="1"/>
  <c r="AK91" i="3" s="1"/>
  <c r="AK92" i="3" s="1"/>
  <c r="AK93" i="3" s="1"/>
  <c r="AK94" i="3" s="1"/>
  <c r="AK95" i="3" s="1"/>
  <c r="AK96" i="3" s="1"/>
  <c r="AK97" i="3" s="1"/>
  <c r="AK98" i="3" s="1"/>
  <c r="AK99" i="3" s="1"/>
  <c r="AN99" i="3"/>
  <c r="AN98" i="3"/>
  <c r="AN97" i="3"/>
  <c r="AN96" i="3"/>
  <c r="AN95" i="3"/>
  <c r="AN94" i="3"/>
  <c r="AN93" i="3"/>
  <c r="AN92" i="3"/>
  <c r="AN91" i="3"/>
  <c r="AN90" i="3"/>
  <c r="AN89" i="3"/>
  <c r="AN88" i="3"/>
  <c r="AN87" i="3"/>
  <c r="AN86" i="3"/>
  <c r="AN85" i="3"/>
  <c r="AN84" i="3"/>
  <c r="AN83" i="3"/>
  <c r="AN82" i="3"/>
  <c r="AN81" i="3"/>
  <c r="AN80" i="3"/>
  <c r="AN79" i="3"/>
  <c r="AN78" i="3"/>
  <c r="AN77" i="3"/>
  <c r="AN76" i="3"/>
  <c r="AN75" i="3"/>
  <c r="AN74" i="3"/>
  <c r="AN73" i="3"/>
  <c r="AN72" i="3"/>
  <c r="AN71" i="3"/>
  <c r="AN70" i="3"/>
  <c r="AN69" i="3"/>
  <c r="AN68" i="3"/>
  <c r="AN67" i="3"/>
  <c r="AN66" i="3"/>
  <c r="AN65" i="3"/>
  <c r="AN64" i="3"/>
  <c r="AN63" i="3"/>
  <c r="AN62" i="3"/>
  <c r="AN61" i="3"/>
  <c r="AN60" i="3"/>
  <c r="AN59" i="3"/>
  <c r="AN58" i="3"/>
  <c r="AN57" i="3"/>
  <c r="AN56" i="3"/>
  <c r="AN55" i="3"/>
  <c r="AN54" i="3"/>
  <c r="AN53" i="3"/>
  <c r="AN52" i="3"/>
  <c r="AN51" i="3"/>
  <c r="AN50" i="3"/>
  <c r="AN49" i="3"/>
  <c r="AN48" i="3"/>
  <c r="AN47" i="3"/>
  <c r="AN46" i="3"/>
  <c r="AN45" i="3"/>
  <c r="AN44" i="3"/>
  <c r="AN43" i="3"/>
  <c r="AN42" i="3"/>
  <c r="AN41" i="3"/>
  <c r="AN40" i="3"/>
  <c r="AN39" i="3"/>
  <c r="AN38" i="3"/>
  <c r="AN37" i="3"/>
  <c r="AN36" i="3"/>
  <c r="AN35" i="3"/>
  <c r="AN34" i="3"/>
  <c r="AN33" i="3"/>
  <c r="AN32" i="3"/>
  <c r="AN31" i="3"/>
  <c r="AN30" i="3"/>
  <c r="AN29" i="3"/>
  <c r="AN28" i="3"/>
  <c r="AN27" i="3"/>
  <c r="AN26" i="3"/>
  <c r="AN25" i="3"/>
  <c r="AN24" i="3"/>
  <c r="AN23" i="3"/>
  <c r="AN22" i="3"/>
  <c r="AN21" i="3"/>
  <c r="AN20" i="3"/>
  <c r="AN19" i="3"/>
  <c r="AN18" i="3"/>
  <c r="AN17" i="3"/>
  <c r="AN16" i="3"/>
  <c r="AN15" i="3"/>
  <c r="AN14" i="3"/>
  <c r="AN13" i="3"/>
  <c r="AN12" i="3"/>
  <c r="AN11" i="3"/>
  <c r="AN10" i="3"/>
  <c r="AJ10" i="3"/>
  <c r="AM10" i="3"/>
  <c r="AM11" i="3" s="1"/>
  <c r="AM12" i="3" s="1"/>
  <c r="AM13" i="3" s="1"/>
  <c r="AM14" i="3" s="1"/>
  <c r="AM15" i="3" s="1"/>
  <c r="AM16" i="3" s="1"/>
  <c r="AM17" i="3" s="1"/>
  <c r="AM18" i="3" s="1"/>
  <c r="AM19" i="3" s="1"/>
  <c r="AM20" i="3" s="1"/>
  <c r="AM21" i="3" s="1"/>
  <c r="AM22" i="3" s="1"/>
  <c r="AM23" i="3" s="1"/>
  <c r="AM24" i="3" s="1"/>
  <c r="AM25" i="3" s="1"/>
  <c r="AM26" i="3" s="1"/>
  <c r="AM27" i="3" s="1"/>
  <c r="AM28" i="3" s="1"/>
  <c r="AM29" i="3" s="1"/>
  <c r="AM30" i="3" s="1"/>
  <c r="AM31" i="3" s="1"/>
  <c r="AM32" i="3" s="1"/>
  <c r="AM33" i="3" s="1"/>
  <c r="AM34" i="3" s="1"/>
  <c r="AM35" i="3" s="1"/>
  <c r="AM36" i="3" s="1"/>
  <c r="AM37" i="3" s="1"/>
  <c r="AM38" i="3" s="1"/>
  <c r="AM39" i="3" s="1"/>
  <c r="AM40" i="3" s="1"/>
  <c r="AM41" i="3" s="1"/>
  <c r="AM42" i="3" s="1"/>
  <c r="AM43" i="3" s="1"/>
  <c r="AM44" i="3" s="1"/>
  <c r="AM45" i="3" s="1"/>
  <c r="AM46" i="3" s="1"/>
  <c r="AM47" i="3" s="1"/>
  <c r="AM48" i="3" s="1"/>
  <c r="AM49" i="3" s="1"/>
  <c r="AM50" i="3" s="1"/>
  <c r="AM51" i="3" s="1"/>
  <c r="AM52" i="3" s="1"/>
  <c r="AM53" i="3" s="1"/>
  <c r="AM54" i="3" s="1"/>
  <c r="AM55" i="3" s="1"/>
  <c r="AM56" i="3" s="1"/>
  <c r="AM57" i="3" s="1"/>
  <c r="AM58" i="3" s="1"/>
  <c r="AM59" i="3" s="1"/>
  <c r="AM60" i="3" s="1"/>
  <c r="AM61" i="3" s="1"/>
  <c r="AM62" i="3" s="1"/>
  <c r="AM63" i="3" s="1"/>
  <c r="AM64" i="3" s="1"/>
  <c r="AM65" i="3" s="1"/>
  <c r="AM66" i="3" s="1"/>
  <c r="AM67" i="3" s="1"/>
  <c r="AM68" i="3" s="1"/>
  <c r="AM69" i="3" s="1"/>
  <c r="AM70" i="3" s="1"/>
  <c r="AM71" i="3" s="1"/>
  <c r="AM72" i="3" s="1"/>
  <c r="AM73" i="3" s="1"/>
  <c r="AM74" i="3" s="1"/>
  <c r="AM75" i="3" s="1"/>
  <c r="AM76" i="3" s="1"/>
  <c r="AM77" i="3" s="1"/>
  <c r="AM78" i="3" s="1"/>
  <c r="AM79" i="3" s="1"/>
  <c r="AM80" i="3" s="1"/>
  <c r="AM81" i="3" s="1"/>
  <c r="AM82" i="3" s="1"/>
  <c r="AM83" i="3" s="1"/>
  <c r="AM84" i="3" s="1"/>
  <c r="AM85" i="3" s="1"/>
  <c r="AM86" i="3" s="1"/>
  <c r="AM87" i="3" s="1"/>
  <c r="AM88" i="3" s="1"/>
  <c r="AM89" i="3" s="1"/>
  <c r="AM90" i="3" s="1"/>
  <c r="AM91" i="3" s="1"/>
  <c r="AM92" i="3" s="1"/>
  <c r="AM93" i="3" s="1"/>
  <c r="AM94" i="3" s="1"/>
  <c r="AM95" i="3" s="1"/>
  <c r="AM96" i="3" s="1"/>
  <c r="AM97" i="3" s="1"/>
  <c r="AM98" i="3" s="1"/>
  <c r="AM99" i="3" s="1"/>
  <c r="AL99" i="3"/>
  <c r="AL98" i="3"/>
  <c r="AL97" i="3"/>
  <c r="AL96" i="3"/>
  <c r="AL95" i="3"/>
  <c r="AL94" i="3"/>
  <c r="AL93" i="3"/>
  <c r="AL92" i="3"/>
  <c r="AL91" i="3"/>
  <c r="AL90" i="3"/>
  <c r="AL89" i="3"/>
  <c r="AL88" i="3"/>
  <c r="AL87" i="3"/>
  <c r="AL86" i="3"/>
  <c r="AL85" i="3"/>
  <c r="AL84" i="3"/>
  <c r="AL83" i="3"/>
  <c r="AL82" i="3"/>
  <c r="AL81" i="3"/>
  <c r="AL80" i="3"/>
  <c r="AL79" i="3"/>
  <c r="AL78" i="3"/>
  <c r="AL77" i="3"/>
  <c r="AL76" i="3"/>
  <c r="AL75" i="3"/>
  <c r="AL74" i="3"/>
  <c r="AL73" i="3"/>
  <c r="AL72" i="3"/>
  <c r="AL71" i="3"/>
  <c r="AL70" i="3"/>
  <c r="AL69" i="3"/>
  <c r="AL68" i="3"/>
  <c r="AL67" i="3"/>
  <c r="AL66" i="3"/>
  <c r="AL65" i="3"/>
  <c r="AL64" i="3"/>
  <c r="AL63" i="3"/>
  <c r="AL62" i="3"/>
  <c r="AL61" i="3"/>
  <c r="AL60" i="3"/>
  <c r="AL59" i="3"/>
  <c r="AL58" i="3"/>
  <c r="AL57" i="3"/>
  <c r="AL56" i="3"/>
  <c r="AL55" i="3"/>
  <c r="AL54" i="3"/>
  <c r="AL53" i="3"/>
  <c r="AL52" i="3"/>
  <c r="AL51" i="3"/>
  <c r="AL50" i="3"/>
  <c r="AL49" i="3"/>
  <c r="AL48" i="3"/>
  <c r="AL47" i="3"/>
  <c r="AL46" i="3"/>
  <c r="AL45" i="3"/>
  <c r="AL44" i="3"/>
  <c r="AL43" i="3"/>
  <c r="AL42" i="3"/>
  <c r="AL41" i="3"/>
  <c r="AL40" i="3"/>
  <c r="AL39" i="3"/>
  <c r="AL38" i="3"/>
  <c r="AL37" i="3"/>
  <c r="AL36" i="3"/>
  <c r="AL35" i="3"/>
  <c r="AL34" i="3"/>
  <c r="AL33" i="3"/>
  <c r="AL32" i="3"/>
  <c r="AL31" i="3"/>
  <c r="AL30" i="3"/>
  <c r="AL29" i="3"/>
  <c r="AL28" i="3"/>
  <c r="AL27" i="3"/>
  <c r="AL26" i="3"/>
  <c r="AL25" i="3"/>
  <c r="AL24" i="3"/>
  <c r="AL23" i="3"/>
  <c r="AL22" i="3"/>
  <c r="AL21" i="3"/>
  <c r="AL20" i="3"/>
  <c r="AL19" i="3"/>
  <c r="AL18" i="3"/>
  <c r="AL17" i="3"/>
  <c r="AL16" i="3"/>
  <c r="AL15" i="3"/>
  <c r="AL14" i="3"/>
  <c r="AL13" i="3"/>
  <c r="AL12" i="3"/>
  <c r="AI10" i="3"/>
  <c r="AI11" i="3" s="1"/>
  <c r="AI12" i="3" s="1"/>
  <c r="AI13" i="3" s="1"/>
  <c r="AI14" i="3" s="1"/>
  <c r="AI15" i="3" s="1"/>
  <c r="AI16" i="3" s="1"/>
  <c r="AI17" i="3" s="1"/>
  <c r="AI18" i="3" s="1"/>
  <c r="AI19" i="3" s="1"/>
  <c r="AI20" i="3" s="1"/>
  <c r="AI21" i="3" s="1"/>
  <c r="AI22" i="3" s="1"/>
  <c r="AI23" i="3" s="1"/>
  <c r="AI24" i="3" s="1"/>
  <c r="AI25" i="3" s="1"/>
  <c r="AI26" i="3" s="1"/>
  <c r="AI27" i="3" s="1"/>
  <c r="AI28" i="3" s="1"/>
  <c r="AI29" i="3" s="1"/>
  <c r="AI30" i="3" s="1"/>
  <c r="AI31" i="3" s="1"/>
  <c r="AI32" i="3" s="1"/>
  <c r="AI33" i="3" s="1"/>
  <c r="AI34" i="3" s="1"/>
  <c r="AI35" i="3" s="1"/>
  <c r="AI36" i="3" s="1"/>
  <c r="AI37" i="3" s="1"/>
  <c r="AI38" i="3" s="1"/>
  <c r="AI39" i="3" s="1"/>
  <c r="AI40" i="3" s="1"/>
  <c r="AI41" i="3" s="1"/>
  <c r="AI42" i="3" s="1"/>
  <c r="AI43" i="3" s="1"/>
  <c r="AI44" i="3" s="1"/>
  <c r="AI45" i="3" s="1"/>
  <c r="AI46" i="3" s="1"/>
  <c r="AI47" i="3" s="1"/>
  <c r="AI48" i="3" s="1"/>
  <c r="AI49" i="3" s="1"/>
  <c r="AI50" i="3" s="1"/>
  <c r="AI51" i="3" s="1"/>
  <c r="AI52" i="3" s="1"/>
  <c r="AI53" i="3" s="1"/>
  <c r="AI54" i="3" s="1"/>
  <c r="AI55" i="3" s="1"/>
  <c r="AI56" i="3" s="1"/>
  <c r="AI57" i="3" s="1"/>
  <c r="AI58" i="3" s="1"/>
  <c r="AI59" i="3" s="1"/>
  <c r="AI60" i="3" s="1"/>
  <c r="AI61" i="3" s="1"/>
  <c r="AI62" i="3" s="1"/>
  <c r="AI63" i="3" s="1"/>
  <c r="AI64" i="3" s="1"/>
  <c r="AI65" i="3" s="1"/>
  <c r="AI66" i="3" s="1"/>
  <c r="AI67" i="3" s="1"/>
  <c r="AI68" i="3" s="1"/>
  <c r="AI69" i="3" s="1"/>
  <c r="AI70" i="3" s="1"/>
  <c r="AI71" i="3" s="1"/>
  <c r="AI72" i="3" s="1"/>
  <c r="AI73" i="3" s="1"/>
  <c r="AI74" i="3" s="1"/>
  <c r="AI75" i="3" s="1"/>
  <c r="AI76" i="3" s="1"/>
  <c r="AI77" i="3" s="1"/>
  <c r="AI78" i="3" s="1"/>
  <c r="AI79" i="3" s="1"/>
  <c r="AI80" i="3" s="1"/>
  <c r="AI81" i="3" s="1"/>
  <c r="AI82" i="3" s="1"/>
  <c r="AI83" i="3" s="1"/>
  <c r="AI84" i="3" s="1"/>
  <c r="AI85" i="3" s="1"/>
  <c r="AI86" i="3" s="1"/>
  <c r="AI87" i="3" s="1"/>
  <c r="AI88" i="3" s="1"/>
  <c r="AI89" i="3" s="1"/>
  <c r="AI90" i="3" s="1"/>
  <c r="AI91" i="3" s="1"/>
  <c r="AI92" i="3" s="1"/>
  <c r="AI93" i="3" s="1"/>
  <c r="AI94" i="3" s="1"/>
  <c r="AI95" i="3" s="1"/>
  <c r="AI96" i="3" s="1"/>
  <c r="AI97" i="3" s="1"/>
  <c r="AI98" i="3" s="1"/>
  <c r="AI99" i="3" s="1"/>
  <c r="AJ16" i="3"/>
  <c r="AJ15" i="3"/>
  <c r="AJ14" i="3"/>
  <c r="AJ13" i="3"/>
  <c r="AJ12" i="3"/>
  <c r="AJ11" i="3"/>
  <c r="AH98" i="3"/>
  <c r="AH97" i="3"/>
  <c r="AH96" i="3"/>
  <c r="AH95" i="3"/>
  <c r="AH94" i="3"/>
  <c r="AH93" i="3"/>
  <c r="AH92" i="3"/>
  <c r="AH91" i="3"/>
  <c r="AH90" i="3"/>
  <c r="AH89" i="3"/>
  <c r="AH88" i="3"/>
  <c r="AH87" i="3"/>
  <c r="AH86" i="3"/>
  <c r="AH85" i="3"/>
  <c r="AH84" i="3"/>
  <c r="AH82" i="3"/>
  <c r="AH80" i="3"/>
  <c r="AH79" i="3"/>
  <c r="AH78" i="3"/>
  <c r="AH77" i="3"/>
  <c r="AH76" i="3"/>
  <c r="AH75" i="3"/>
  <c r="AH74" i="3"/>
  <c r="AH73" i="3"/>
  <c r="AH72" i="3"/>
  <c r="AH71" i="3"/>
  <c r="AH70" i="3"/>
  <c r="AH69" i="3"/>
  <c r="AH68" i="3"/>
  <c r="AH67" i="3"/>
  <c r="AH66" i="3"/>
  <c r="AH65" i="3"/>
  <c r="AH64" i="3"/>
  <c r="AH63" i="3"/>
  <c r="AH62" i="3"/>
  <c r="AH61" i="3"/>
  <c r="AH60" i="3"/>
  <c r="AH59" i="3"/>
  <c r="AH58" i="3"/>
  <c r="AH57" i="3"/>
  <c r="AH56" i="3"/>
  <c r="AH55" i="3"/>
  <c r="AH54" i="3"/>
  <c r="AH53" i="3"/>
  <c r="AH52" i="3"/>
  <c r="AH51" i="3"/>
  <c r="AH50" i="3"/>
  <c r="AH49" i="3"/>
  <c r="AH48" i="3"/>
  <c r="AH47" i="3"/>
  <c r="AH46" i="3"/>
  <c r="AH45" i="3"/>
  <c r="AH44" i="3"/>
  <c r="AH43" i="3"/>
  <c r="AH42" i="3"/>
  <c r="AH41" i="3"/>
  <c r="AH40" i="3"/>
  <c r="AH39" i="3"/>
  <c r="AH38" i="3"/>
  <c r="AH37" i="3"/>
  <c r="AH36" i="3"/>
  <c r="AH35" i="3"/>
  <c r="AH34" i="3"/>
  <c r="AH17" i="3"/>
  <c r="AB99" i="3"/>
  <c r="AB94" i="3"/>
  <c r="AB93" i="3"/>
  <c r="AB92" i="3"/>
  <c r="AB91" i="3"/>
  <c r="AB90" i="3"/>
  <c r="AB89" i="3"/>
  <c r="AB88" i="3"/>
  <c r="AB87" i="3"/>
  <c r="AB86" i="3"/>
  <c r="AB85" i="3"/>
  <c r="AB82"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4" i="3"/>
  <c r="AB33" i="3"/>
  <c r="AB32" i="3"/>
  <c r="AB31" i="3"/>
  <c r="AB30" i="3"/>
  <c r="AB29" i="3"/>
  <c r="AB28" i="3"/>
  <c r="AB27" i="3"/>
  <c r="AB26" i="3"/>
  <c r="AB25" i="3"/>
  <c r="AB24" i="3"/>
  <c r="AB23" i="3"/>
  <c r="AB22" i="3"/>
  <c r="E2" i="21"/>
  <c r="G3" i="17"/>
  <c r="L8" i="21"/>
  <c r="M8" i="21"/>
  <c r="L9" i="21"/>
  <c r="M9" i="21"/>
  <c r="L10" i="21"/>
  <c r="M10" i="21"/>
  <c r="L11" i="21"/>
  <c r="M11" i="21"/>
  <c r="L12" i="21"/>
  <c r="M12" i="21"/>
  <c r="L13" i="21"/>
  <c r="M13" i="21"/>
  <c r="L14" i="21"/>
  <c r="M14" i="21"/>
  <c r="L15" i="21"/>
  <c r="M15" i="21"/>
  <c r="L16" i="21"/>
  <c r="M16" i="21"/>
  <c r="L17" i="21"/>
  <c r="M17" i="21"/>
  <c r="L18" i="21"/>
  <c r="M18" i="21"/>
  <c r="L19" i="21"/>
  <c r="M19" i="21"/>
  <c r="L20" i="21"/>
  <c r="M20" i="21"/>
  <c r="L21" i="21"/>
  <c r="M21" i="21"/>
  <c r="L22" i="21"/>
  <c r="M22" i="21"/>
  <c r="L23" i="21"/>
  <c r="M23" i="21"/>
  <c r="L24" i="21"/>
  <c r="M24" i="21"/>
  <c r="L25" i="21"/>
  <c r="M25" i="21"/>
  <c r="L26" i="21"/>
  <c r="M26" i="21"/>
  <c r="L27" i="21"/>
  <c r="M27" i="21"/>
  <c r="L28" i="21"/>
  <c r="M28" i="21"/>
  <c r="L29" i="21"/>
  <c r="M29" i="21"/>
  <c r="L30" i="21"/>
  <c r="M30" i="21"/>
  <c r="L31" i="21"/>
  <c r="M31" i="21"/>
  <c r="L32" i="21"/>
  <c r="M32" i="21"/>
  <c r="L33" i="21"/>
  <c r="M33" i="21"/>
  <c r="L34" i="21"/>
  <c r="M34" i="21"/>
  <c r="L35" i="21"/>
  <c r="M35" i="21"/>
  <c r="L36" i="21"/>
  <c r="M36" i="21"/>
  <c r="L37" i="21"/>
  <c r="M37" i="21"/>
  <c r="L38" i="21"/>
  <c r="M38" i="21"/>
  <c r="L39" i="21"/>
  <c r="M39" i="21"/>
  <c r="L40" i="21"/>
  <c r="M40" i="21"/>
  <c r="L41" i="21"/>
  <c r="M41" i="21"/>
  <c r="L42" i="21"/>
  <c r="M42" i="21"/>
  <c r="L43" i="21"/>
  <c r="M43" i="21"/>
  <c r="L44" i="21"/>
  <c r="M44" i="21"/>
  <c r="L45" i="21"/>
  <c r="M45" i="21"/>
  <c r="L46" i="21"/>
  <c r="M46" i="21"/>
  <c r="L47" i="21"/>
  <c r="M47" i="21"/>
  <c r="L48" i="21"/>
  <c r="M48" i="21"/>
  <c r="L49" i="21"/>
  <c r="M49" i="21"/>
  <c r="L50" i="21"/>
  <c r="M50" i="21"/>
  <c r="L51" i="21"/>
  <c r="M51" i="21"/>
  <c r="L52" i="21"/>
  <c r="M52" i="21"/>
  <c r="L53" i="21"/>
  <c r="M53" i="21"/>
  <c r="L54" i="21"/>
  <c r="M54" i="21"/>
  <c r="L55" i="21"/>
  <c r="M55" i="21"/>
  <c r="L56" i="21"/>
  <c r="M56" i="21"/>
  <c r="L57" i="21"/>
  <c r="M57" i="21"/>
  <c r="L58" i="21"/>
  <c r="M58" i="21"/>
  <c r="L59" i="21"/>
  <c r="M59" i="21"/>
  <c r="L60" i="21"/>
  <c r="M60" i="21"/>
  <c r="L61" i="21"/>
  <c r="M61" i="21"/>
  <c r="L62" i="21"/>
  <c r="M62" i="21"/>
  <c r="L63" i="21"/>
  <c r="M63" i="21"/>
  <c r="L64" i="21"/>
  <c r="M64" i="21"/>
  <c r="L65" i="21"/>
  <c r="M65" i="21"/>
  <c r="L66" i="21"/>
  <c r="M66" i="21"/>
  <c r="L67" i="21"/>
  <c r="M67" i="21"/>
  <c r="L68" i="21"/>
  <c r="M68" i="21"/>
  <c r="L69" i="21"/>
  <c r="M69" i="21"/>
  <c r="L70" i="21"/>
  <c r="M70" i="21"/>
  <c r="L71" i="21"/>
  <c r="M71" i="21"/>
  <c r="L72" i="21"/>
  <c r="M72" i="21"/>
  <c r="L73" i="21"/>
  <c r="M73" i="21"/>
  <c r="L74" i="21"/>
  <c r="M74" i="21"/>
  <c r="L75" i="21"/>
  <c r="M75" i="21"/>
  <c r="L76" i="21"/>
  <c r="M76" i="21"/>
  <c r="L77" i="21"/>
  <c r="M77" i="21"/>
  <c r="L78" i="21"/>
  <c r="M78" i="21"/>
  <c r="L79" i="21"/>
  <c r="M79" i="21"/>
  <c r="L80" i="21"/>
  <c r="M80" i="21"/>
  <c r="L81" i="21"/>
  <c r="M81" i="21"/>
  <c r="L82" i="21"/>
  <c r="M82" i="21"/>
  <c r="L83" i="21"/>
  <c r="M83" i="21"/>
  <c r="L84" i="21"/>
  <c r="M84" i="21"/>
  <c r="L85" i="21"/>
  <c r="M85" i="21"/>
  <c r="L86" i="21"/>
  <c r="M86" i="21"/>
  <c r="L87" i="21"/>
  <c r="M87" i="21"/>
  <c r="L88" i="21"/>
  <c r="M88" i="21"/>
  <c r="L89" i="21"/>
  <c r="M89" i="21"/>
  <c r="L90" i="21"/>
  <c r="M90" i="21"/>
  <c r="L91" i="21"/>
  <c r="M91" i="21"/>
  <c r="L92" i="21"/>
  <c r="M92" i="21"/>
  <c r="L93" i="21"/>
  <c r="M93" i="21"/>
  <c r="L94" i="21"/>
  <c r="M94" i="21"/>
  <c r="L95" i="21"/>
  <c r="M95" i="21"/>
  <c r="L96" i="21"/>
  <c r="M96" i="21"/>
  <c r="L97" i="21"/>
  <c r="M97" i="21"/>
  <c r="E97" i="21"/>
  <c r="D97" i="21"/>
  <c r="E96" i="21"/>
  <c r="D96" i="21"/>
  <c r="E95" i="21"/>
  <c r="D95" i="21"/>
  <c r="E94" i="21"/>
  <c r="D94" i="21"/>
  <c r="E93" i="21"/>
  <c r="D93" i="21"/>
  <c r="E92" i="21"/>
  <c r="D92" i="21"/>
  <c r="E91" i="21"/>
  <c r="D91" i="21"/>
  <c r="E90" i="21"/>
  <c r="D90" i="21"/>
  <c r="E89" i="21"/>
  <c r="D89" i="21"/>
  <c r="E88" i="21"/>
  <c r="D88" i="21"/>
  <c r="E87" i="21"/>
  <c r="D87" i="21"/>
  <c r="E86" i="21"/>
  <c r="D86" i="21"/>
  <c r="E85" i="21"/>
  <c r="D85" i="21"/>
  <c r="E84" i="21"/>
  <c r="D84" i="21"/>
  <c r="E83" i="21"/>
  <c r="D83" i="21"/>
  <c r="E82" i="21"/>
  <c r="D82" i="21"/>
  <c r="E81" i="21"/>
  <c r="D81" i="21"/>
  <c r="E80" i="21"/>
  <c r="D80" i="21"/>
  <c r="E79" i="21"/>
  <c r="D79" i="21"/>
  <c r="E78" i="21"/>
  <c r="D78" i="21"/>
  <c r="E77" i="21"/>
  <c r="D77" i="21"/>
  <c r="E76" i="21"/>
  <c r="D76" i="21"/>
  <c r="E75" i="21"/>
  <c r="D75" i="21"/>
  <c r="E74" i="21"/>
  <c r="D74" i="21"/>
  <c r="E73" i="21"/>
  <c r="D73" i="21"/>
  <c r="E72" i="21"/>
  <c r="D72" i="21"/>
  <c r="E71" i="21"/>
  <c r="D71" i="21"/>
  <c r="E70" i="21"/>
  <c r="D70" i="21"/>
  <c r="E69" i="21"/>
  <c r="D69" i="21"/>
  <c r="E68" i="21"/>
  <c r="D68" i="21"/>
  <c r="E67" i="21"/>
  <c r="D67" i="21"/>
  <c r="E66" i="21"/>
  <c r="D66" i="21"/>
  <c r="E65" i="21"/>
  <c r="D65" i="21"/>
  <c r="E64" i="21"/>
  <c r="D64" i="21"/>
  <c r="E63" i="21"/>
  <c r="D63" i="21"/>
  <c r="E62" i="21"/>
  <c r="D62" i="21"/>
  <c r="E61" i="21"/>
  <c r="D61" i="21"/>
  <c r="E60" i="21"/>
  <c r="D60" i="21"/>
  <c r="E59" i="21"/>
  <c r="D59" i="21"/>
  <c r="E58" i="21"/>
  <c r="D58" i="21"/>
  <c r="E57" i="21"/>
  <c r="D57" i="21"/>
  <c r="E56" i="21"/>
  <c r="D56" i="21"/>
  <c r="E55" i="21"/>
  <c r="D55" i="21"/>
  <c r="E54" i="21"/>
  <c r="D54" i="21"/>
  <c r="E53" i="21"/>
  <c r="D53" i="21"/>
  <c r="E52" i="21"/>
  <c r="D52" i="21"/>
  <c r="E51" i="21"/>
  <c r="D51" i="21"/>
  <c r="E50" i="21"/>
  <c r="D50" i="21"/>
  <c r="E49" i="21"/>
  <c r="D49" i="21"/>
  <c r="E48" i="21"/>
  <c r="D48" i="21"/>
  <c r="E47" i="21"/>
  <c r="D47" i="21"/>
  <c r="E46" i="21"/>
  <c r="D46" i="21"/>
  <c r="E45" i="21"/>
  <c r="D45" i="21"/>
  <c r="E44" i="21"/>
  <c r="D44" i="21"/>
  <c r="E43" i="21"/>
  <c r="D43" i="21"/>
  <c r="E42" i="21"/>
  <c r="D42" i="21"/>
  <c r="E41" i="21"/>
  <c r="D41" i="21"/>
  <c r="E40" i="21"/>
  <c r="D40" i="21"/>
  <c r="E39" i="21"/>
  <c r="D39" i="21"/>
  <c r="E38" i="21"/>
  <c r="D38" i="21"/>
  <c r="E37" i="21"/>
  <c r="D37" i="21"/>
  <c r="E36" i="21"/>
  <c r="D36" i="21"/>
  <c r="E35" i="21"/>
  <c r="D35" i="21"/>
  <c r="E34" i="21"/>
  <c r="D34" i="21"/>
  <c r="E33" i="21"/>
  <c r="D33" i="21"/>
  <c r="E32" i="21"/>
  <c r="D32" i="21"/>
  <c r="E31" i="21"/>
  <c r="D31" i="21"/>
  <c r="E30" i="21"/>
  <c r="D30" i="21"/>
  <c r="E29" i="21"/>
  <c r="D29" i="21"/>
  <c r="E28" i="21"/>
  <c r="D28" i="21"/>
  <c r="E27" i="21"/>
  <c r="D27" i="21"/>
  <c r="E26" i="21"/>
  <c r="D26" i="21"/>
  <c r="E25" i="21"/>
  <c r="D25" i="21"/>
  <c r="E24" i="21"/>
  <c r="D24" i="21"/>
  <c r="E23" i="21"/>
  <c r="D23" i="21"/>
  <c r="E22" i="21"/>
  <c r="D22" i="21"/>
  <c r="E21" i="21"/>
  <c r="D21" i="21"/>
  <c r="E20" i="21"/>
  <c r="D20" i="21"/>
  <c r="E19" i="21"/>
  <c r="D19" i="21"/>
  <c r="E18" i="21"/>
  <c r="D18" i="21"/>
  <c r="E17" i="21"/>
  <c r="D17" i="21"/>
  <c r="E16" i="21"/>
  <c r="D16" i="21"/>
  <c r="E15" i="21"/>
  <c r="D15" i="21"/>
  <c r="E14" i="21"/>
  <c r="D14" i="21"/>
  <c r="E13" i="21"/>
  <c r="D13" i="21"/>
  <c r="E12" i="21"/>
  <c r="D12" i="21"/>
  <c r="E11" i="21"/>
  <c r="D11" i="21"/>
  <c r="E10" i="21"/>
  <c r="D10" i="21"/>
  <c r="E9" i="21"/>
  <c r="D9" i="21"/>
  <c r="E8" i="21"/>
  <c r="D8" i="21"/>
  <c r="K5" i="21"/>
  <c r="K4" i="21"/>
  <c r="I5" i="21"/>
  <c r="I4" i="21"/>
  <c r="K2" i="21"/>
  <c r="C9" i="21"/>
  <c r="F9" i="21"/>
  <c r="G9" i="21"/>
  <c r="H9" i="21"/>
  <c r="I9" i="21"/>
  <c r="J9" i="21"/>
  <c r="K9" i="21"/>
  <c r="C10" i="21"/>
  <c r="F10" i="21"/>
  <c r="G10" i="21"/>
  <c r="H10" i="21"/>
  <c r="I10" i="21"/>
  <c r="J10" i="21"/>
  <c r="K10" i="21"/>
  <c r="C11" i="21"/>
  <c r="F11" i="21"/>
  <c r="G11" i="21"/>
  <c r="H11" i="21"/>
  <c r="I11" i="21"/>
  <c r="J11" i="21"/>
  <c r="K11" i="21"/>
  <c r="C12" i="21"/>
  <c r="F12" i="21"/>
  <c r="G12" i="21"/>
  <c r="H12" i="21"/>
  <c r="I12" i="21"/>
  <c r="J12" i="21"/>
  <c r="K12" i="21"/>
  <c r="C13" i="21"/>
  <c r="F13" i="21"/>
  <c r="G13" i="21"/>
  <c r="H13" i="21"/>
  <c r="I13" i="21"/>
  <c r="J13" i="21"/>
  <c r="K13" i="21"/>
  <c r="C14" i="21"/>
  <c r="F14" i="21"/>
  <c r="G14" i="21"/>
  <c r="H14" i="21"/>
  <c r="I14" i="21"/>
  <c r="J14" i="21"/>
  <c r="K14" i="21"/>
  <c r="C15" i="21"/>
  <c r="F15" i="21"/>
  <c r="G15" i="21"/>
  <c r="H15" i="21"/>
  <c r="I15" i="21"/>
  <c r="J15" i="21"/>
  <c r="K15" i="21"/>
  <c r="C16" i="21"/>
  <c r="F16" i="21"/>
  <c r="G16" i="21"/>
  <c r="H16" i="21"/>
  <c r="I16" i="21"/>
  <c r="J16" i="21"/>
  <c r="K16" i="21"/>
  <c r="C17" i="21"/>
  <c r="F17" i="21"/>
  <c r="G17" i="21"/>
  <c r="H17" i="21"/>
  <c r="I17" i="21"/>
  <c r="J17" i="21"/>
  <c r="K17" i="21"/>
  <c r="C18" i="21"/>
  <c r="F18" i="21"/>
  <c r="G18" i="21"/>
  <c r="H18" i="21"/>
  <c r="I18" i="21"/>
  <c r="J18" i="21"/>
  <c r="K18" i="21"/>
  <c r="C19" i="21"/>
  <c r="F19" i="21"/>
  <c r="G19" i="21"/>
  <c r="H19" i="21"/>
  <c r="I19" i="21"/>
  <c r="J19" i="21"/>
  <c r="K19" i="21"/>
  <c r="C20" i="21"/>
  <c r="F20" i="21"/>
  <c r="G20" i="21"/>
  <c r="H20" i="21"/>
  <c r="I20" i="21"/>
  <c r="J20" i="21"/>
  <c r="K20" i="21"/>
  <c r="C21" i="21"/>
  <c r="F21" i="21"/>
  <c r="G21" i="21"/>
  <c r="H21" i="21"/>
  <c r="I21" i="21"/>
  <c r="J21" i="21"/>
  <c r="K21" i="21"/>
  <c r="C22" i="21"/>
  <c r="F22" i="21"/>
  <c r="G22" i="21"/>
  <c r="H22" i="21"/>
  <c r="I22" i="21"/>
  <c r="J22" i="21"/>
  <c r="K22" i="21"/>
  <c r="C23" i="21"/>
  <c r="F23" i="21"/>
  <c r="G23" i="21"/>
  <c r="H23" i="21"/>
  <c r="I23" i="21"/>
  <c r="J23" i="21"/>
  <c r="K23" i="21"/>
  <c r="C24" i="21"/>
  <c r="F24" i="21"/>
  <c r="G24" i="21"/>
  <c r="H24" i="21"/>
  <c r="I24" i="21"/>
  <c r="J24" i="21"/>
  <c r="K24" i="21"/>
  <c r="C25" i="21"/>
  <c r="F25" i="21"/>
  <c r="G25" i="21"/>
  <c r="H25" i="21"/>
  <c r="I25" i="21"/>
  <c r="J25" i="21"/>
  <c r="K25" i="21"/>
  <c r="C26" i="21"/>
  <c r="F26" i="21"/>
  <c r="G26" i="21"/>
  <c r="H26" i="21"/>
  <c r="I26" i="21"/>
  <c r="J26" i="21"/>
  <c r="K26" i="21"/>
  <c r="C27" i="21"/>
  <c r="F27" i="21"/>
  <c r="G27" i="21"/>
  <c r="H27" i="21"/>
  <c r="I27" i="21"/>
  <c r="J27" i="21"/>
  <c r="K27" i="21"/>
  <c r="C28" i="21"/>
  <c r="F28" i="21"/>
  <c r="G28" i="21"/>
  <c r="H28" i="21"/>
  <c r="I28" i="21"/>
  <c r="J28" i="21"/>
  <c r="K28" i="21"/>
  <c r="C29" i="21"/>
  <c r="F29" i="21"/>
  <c r="G29" i="21"/>
  <c r="H29" i="21"/>
  <c r="I29" i="21"/>
  <c r="J29" i="21"/>
  <c r="K29" i="21"/>
  <c r="C30" i="21"/>
  <c r="F30" i="21"/>
  <c r="G30" i="21"/>
  <c r="H30" i="21"/>
  <c r="I30" i="21"/>
  <c r="J30" i="21"/>
  <c r="K30" i="21"/>
  <c r="C31" i="21"/>
  <c r="F31" i="21"/>
  <c r="G31" i="21"/>
  <c r="H31" i="21"/>
  <c r="I31" i="21"/>
  <c r="J31" i="21"/>
  <c r="K31" i="21"/>
  <c r="C32" i="21"/>
  <c r="F32" i="21"/>
  <c r="G32" i="21"/>
  <c r="H32" i="21"/>
  <c r="I32" i="21"/>
  <c r="J32" i="21"/>
  <c r="K32" i="21"/>
  <c r="C33" i="21"/>
  <c r="F33" i="21"/>
  <c r="G33" i="21"/>
  <c r="H33" i="21"/>
  <c r="I33" i="21"/>
  <c r="J33" i="21"/>
  <c r="K33" i="21"/>
  <c r="C34" i="21"/>
  <c r="F34" i="21"/>
  <c r="G34" i="21"/>
  <c r="H34" i="21"/>
  <c r="I34" i="21"/>
  <c r="J34" i="21"/>
  <c r="K34" i="21"/>
  <c r="C35" i="21"/>
  <c r="F35" i="21"/>
  <c r="G35" i="21"/>
  <c r="H35" i="21"/>
  <c r="I35" i="21"/>
  <c r="J35" i="21"/>
  <c r="K35" i="21"/>
  <c r="C36" i="21"/>
  <c r="F36" i="21"/>
  <c r="G36" i="21"/>
  <c r="H36" i="21"/>
  <c r="I36" i="21"/>
  <c r="J36" i="21"/>
  <c r="K36" i="21"/>
  <c r="C37" i="21"/>
  <c r="F37" i="21"/>
  <c r="G37" i="21"/>
  <c r="H37" i="21"/>
  <c r="I37" i="21"/>
  <c r="J37" i="21"/>
  <c r="K37" i="21"/>
  <c r="C38" i="21"/>
  <c r="F38" i="21"/>
  <c r="G38" i="21"/>
  <c r="H38" i="21"/>
  <c r="I38" i="21"/>
  <c r="J38" i="21"/>
  <c r="K38" i="21"/>
  <c r="C39" i="21"/>
  <c r="F39" i="21"/>
  <c r="G39" i="21"/>
  <c r="H39" i="21"/>
  <c r="I39" i="21"/>
  <c r="J39" i="21"/>
  <c r="K39" i="21"/>
  <c r="C40" i="21"/>
  <c r="F40" i="21"/>
  <c r="G40" i="21"/>
  <c r="H40" i="21"/>
  <c r="I40" i="21"/>
  <c r="J40" i="21"/>
  <c r="K40" i="21"/>
  <c r="C41" i="21"/>
  <c r="F41" i="21"/>
  <c r="G41" i="21"/>
  <c r="H41" i="21"/>
  <c r="I41" i="21"/>
  <c r="J41" i="21"/>
  <c r="K41" i="21"/>
  <c r="C42" i="21"/>
  <c r="F42" i="21"/>
  <c r="G42" i="21"/>
  <c r="H42" i="21"/>
  <c r="I42" i="21"/>
  <c r="J42" i="21"/>
  <c r="K42" i="21"/>
  <c r="C43" i="21"/>
  <c r="F43" i="21"/>
  <c r="G43" i="21"/>
  <c r="H43" i="21"/>
  <c r="I43" i="21"/>
  <c r="J43" i="21"/>
  <c r="K43" i="21"/>
  <c r="C44" i="21"/>
  <c r="F44" i="21"/>
  <c r="G44" i="21"/>
  <c r="H44" i="21"/>
  <c r="I44" i="21"/>
  <c r="J44" i="21"/>
  <c r="K44" i="21"/>
  <c r="C45" i="21"/>
  <c r="F45" i="21"/>
  <c r="G45" i="21"/>
  <c r="H45" i="21"/>
  <c r="I45" i="21"/>
  <c r="J45" i="21"/>
  <c r="K45" i="21"/>
  <c r="C46" i="21"/>
  <c r="F46" i="21"/>
  <c r="G46" i="21"/>
  <c r="H46" i="21"/>
  <c r="I46" i="21"/>
  <c r="J46" i="21"/>
  <c r="K46" i="21"/>
  <c r="C47" i="21"/>
  <c r="F47" i="21"/>
  <c r="G47" i="21"/>
  <c r="H47" i="21"/>
  <c r="I47" i="21"/>
  <c r="J47" i="21"/>
  <c r="K47" i="21"/>
  <c r="C48" i="21"/>
  <c r="F48" i="21"/>
  <c r="G48" i="21"/>
  <c r="H48" i="21"/>
  <c r="I48" i="21"/>
  <c r="J48" i="21"/>
  <c r="K48" i="21"/>
  <c r="C49" i="21"/>
  <c r="F49" i="21"/>
  <c r="G49" i="21"/>
  <c r="H49" i="21"/>
  <c r="I49" i="21"/>
  <c r="J49" i="21"/>
  <c r="K49" i="21"/>
  <c r="C50" i="21"/>
  <c r="F50" i="21"/>
  <c r="G50" i="21"/>
  <c r="H50" i="21"/>
  <c r="I50" i="21"/>
  <c r="J50" i="21"/>
  <c r="K50" i="21"/>
  <c r="C51" i="21"/>
  <c r="F51" i="21"/>
  <c r="G51" i="21"/>
  <c r="H51" i="21"/>
  <c r="I51" i="21"/>
  <c r="J51" i="21"/>
  <c r="K51" i="21"/>
  <c r="C52" i="21"/>
  <c r="F52" i="21"/>
  <c r="G52" i="21"/>
  <c r="H52" i="21"/>
  <c r="I52" i="21"/>
  <c r="J52" i="21"/>
  <c r="K52" i="21"/>
  <c r="C53" i="21"/>
  <c r="F53" i="21"/>
  <c r="G53" i="21"/>
  <c r="H53" i="21"/>
  <c r="I53" i="21"/>
  <c r="J53" i="21"/>
  <c r="K53" i="21"/>
  <c r="C54" i="21"/>
  <c r="F54" i="21"/>
  <c r="G54" i="21"/>
  <c r="H54" i="21"/>
  <c r="I54" i="21"/>
  <c r="J54" i="21"/>
  <c r="K54" i="21"/>
  <c r="C55" i="21"/>
  <c r="F55" i="21"/>
  <c r="G55" i="21"/>
  <c r="H55" i="21"/>
  <c r="I55" i="21"/>
  <c r="J55" i="21"/>
  <c r="K55" i="21"/>
  <c r="C56" i="21"/>
  <c r="F56" i="21"/>
  <c r="G56" i="21"/>
  <c r="H56" i="21"/>
  <c r="I56" i="21"/>
  <c r="J56" i="21"/>
  <c r="K56" i="21"/>
  <c r="C57" i="21"/>
  <c r="F57" i="21"/>
  <c r="G57" i="21"/>
  <c r="H57" i="21"/>
  <c r="I57" i="21"/>
  <c r="J57" i="21"/>
  <c r="K57" i="21"/>
  <c r="C58" i="21"/>
  <c r="F58" i="21"/>
  <c r="G58" i="21"/>
  <c r="H58" i="21"/>
  <c r="I58" i="21"/>
  <c r="J58" i="21"/>
  <c r="K58" i="21"/>
  <c r="C59" i="21"/>
  <c r="F59" i="21"/>
  <c r="G59" i="21"/>
  <c r="H59" i="21"/>
  <c r="I59" i="21"/>
  <c r="J59" i="21"/>
  <c r="K59" i="21"/>
  <c r="C60" i="21"/>
  <c r="F60" i="21"/>
  <c r="G60" i="21"/>
  <c r="H60" i="21"/>
  <c r="I60" i="21"/>
  <c r="J60" i="21"/>
  <c r="K60" i="21"/>
  <c r="C61" i="21"/>
  <c r="F61" i="21"/>
  <c r="G61" i="21"/>
  <c r="H61" i="21"/>
  <c r="I61" i="21"/>
  <c r="J61" i="21"/>
  <c r="K61" i="21"/>
  <c r="C62" i="21"/>
  <c r="F62" i="21"/>
  <c r="G62" i="21"/>
  <c r="H62" i="21"/>
  <c r="I62" i="21"/>
  <c r="J62" i="21"/>
  <c r="K62" i="21"/>
  <c r="C63" i="21"/>
  <c r="F63" i="21"/>
  <c r="G63" i="21"/>
  <c r="H63" i="21"/>
  <c r="I63" i="21"/>
  <c r="J63" i="21"/>
  <c r="K63" i="21"/>
  <c r="C64" i="21"/>
  <c r="F64" i="21"/>
  <c r="G64" i="21"/>
  <c r="H64" i="21"/>
  <c r="I64" i="21"/>
  <c r="J64" i="21"/>
  <c r="K64" i="21"/>
  <c r="C65" i="21"/>
  <c r="F65" i="21"/>
  <c r="G65" i="21"/>
  <c r="H65" i="21"/>
  <c r="I65" i="21"/>
  <c r="J65" i="21"/>
  <c r="K65" i="21"/>
  <c r="C66" i="21"/>
  <c r="F66" i="21"/>
  <c r="G66" i="21"/>
  <c r="H66" i="21"/>
  <c r="I66" i="21"/>
  <c r="J66" i="21"/>
  <c r="K66" i="21"/>
  <c r="C67" i="21"/>
  <c r="F67" i="21"/>
  <c r="G67" i="21"/>
  <c r="H67" i="21"/>
  <c r="I67" i="21"/>
  <c r="J67" i="21"/>
  <c r="K67" i="21"/>
  <c r="C68" i="21"/>
  <c r="F68" i="21"/>
  <c r="G68" i="21"/>
  <c r="H68" i="21"/>
  <c r="I68" i="21"/>
  <c r="J68" i="21"/>
  <c r="K68" i="21"/>
  <c r="C69" i="21"/>
  <c r="F69" i="21"/>
  <c r="G69" i="21"/>
  <c r="H69" i="21"/>
  <c r="I69" i="21"/>
  <c r="J69" i="21"/>
  <c r="K69" i="21"/>
  <c r="C70" i="21"/>
  <c r="F70" i="21"/>
  <c r="G70" i="21"/>
  <c r="H70" i="21"/>
  <c r="I70" i="21"/>
  <c r="J70" i="21"/>
  <c r="K70" i="21"/>
  <c r="C71" i="21"/>
  <c r="F71" i="21"/>
  <c r="G71" i="21"/>
  <c r="H71" i="21"/>
  <c r="I71" i="21"/>
  <c r="J71" i="21"/>
  <c r="K71" i="21"/>
  <c r="C72" i="21"/>
  <c r="F72" i="21"/>
  <c r="G72" i="21"/>
  <c r="H72" i="21"/>
  <c r="I72" i="21"/>
  <c r="J72" i="21"/>
  <c r="K72" i="21"/>
  <c r="C73" i="21"/>
  <c r="F73" i="21"/>
  <c r="G73" i="21"/>
  <c r="H73" i="21"/>
  <c r="I73" i="21"/>
  <c r="J73" i="21"/>
  <c r="K73" i="21"/>
  <c r="C74" i="21"/>
  <c r="F74" i="21"/>
  <c r="G74" i="21"/>
  <c r="H74" i="21"/>
  <c r="I74" i="21"/>
  <c r="J74" i="21"/>
  <c r="K74" i="21"/>
  <c r="C75" i="21"/>
  <c r="F75" i="21"/>
  <c r="G75" i="21"/>
  <c r="H75" i="21"/>
  <c r="I75" i="21"/>
  <c r="J75" i="21"/>
  <c r="K75" i="21"/>
  <c r="C76" i="21"/>
  <c r="F76" i="21"/>
  <c r="G76" i="21"/>
  <c r="H76" i="21"/>
  <c r="I76" i="21"/>
  <c r="J76" i="21"/>
  <c r="K76" i="21"/>
  <c r="C77" i="21"/>
  <c r="F77" i="21"/>
  <c r="G77" i="21"/>
  <c r="H77" i="21"/>
  <c r="I77" i="21"/>
  <c r="J77" i="21"/>
  <c r="K77" i="21"/>
  <c r="C78" i="21"/>
  <c r="F78" i="21"/>
  <c r="G78" i="21"/>
  <c r="H78" i="21"/>
  <c r="I78" i="21"/>
  <c r="J78" i="21"/>
  <c r="K78" i="21"/>
  <c r="C79" i="21"/>
  <c r="F79" i="21"/>
  <c r="G79" i="21"/>
  <c r="H79" i="21"/>
  <c r="I79" i="21"/>
  <c r="J79" i="21"/>
  <c r="K79" i="21"/>
  <c r="C80" i="21"/>
  <c r="F80" i="21"/>
  <c r="G80" i="21"/>
  <c r="H80" i="21"/>
  <c r="I80" i="21"/>
  <c r="J80" i="21"/>
  <c r="K80" i="21"/>
  <c r="C81" i="21"/>
  <c r="F81" i="21"/>
  <c r="G81" i="21"/>
  <c r="H81" i="21"/>
  <c r="I81" i="21"/>
  <c r="J81" i="21"/>
  <c r="K81" i="21"/>
  <c r="C82" i="21"/>
  <c r="F82" i="21"/>
  <c r="G82" i="21"/>
  <c r="H82" i="21"/>
  <c r="I82" i="21"/>
  <c r="J82" i="21"/>
  <c r="K82" i="21"/>
  <c r="C83" i="21"/>
  <c r="F83" i="21"/>
  <c r="G83" i="21"/>
  <c r="H83" i="21"/>
  <c r="I83" i="21"/>
  <c r="J83" i="21"/>
  <c r="K83" i="21"/>
  <c r="C84" i="21"/>
  <c r="F84" i="21"/>
  <c r="G84" i="21"/>
  <c r="H84" i="21"/>
  <c r="I84" i="21"/>
  <c r="J84" i="21"/>
  <c r="K84" i="21"/>
  <c r="C85" i="21"/>
  <c r="F85" i="21"/>
  <c r="G85" i="21"/>
  <c r="H85" i="21"/>
  <c r="I85" i="21"/>
  <c r="J85" i="21"/>
  <c r="K85" i="21"/>
  <c r="C86" i="21"/>
  <c r="F86" i="21"/>
  <c r="G86" i="21"/>
  <c r="H86" i="21"/>
  <c r="I86" i="21"/>
  <c r="J86" i="21"/>
  <c r="K86" i="21"/>
  <c r="C87" i="21"/>
  <c r="F87" i="21"/>
  <c r="G87" i="21"/>
  <c r="H87" i="21"/>
  <c r="I87" i="21"/>
  <c r="J87" i="21"/>
  <c r="K87" i="21"/>
  <c r="C88" i="21"/>
  <c r="F88" i="21"/>
  <c r="G88" i="21"/>
  <c r="H88" i="21"/>
  <c r="I88" i="21"/>
  <c r="J88" i="21"/>
  <c r="K88" i="21"/>
  <c r="C89" i="21"/>
  <c r="F89" i="21"/>
  <c r="G89" i="21"/>
  <c r="H89" i="21"/>
  <c r="I89" i="21"/>
  <c r="J89" i="21"/>
  <c r="K89" i="21"/>
  <c r="C90" i="21"/>
  <c r="F90" i="21"/>
  <c r="G90" i="21"/>
  <c r="H90" i="21"/>
  <c r="I90" i="21"/>
  <c r="J90" i="21"/>
  <c r="K90" i="21"/>
  <c r="C91" i="21"/>
  <c r="F91" i="21"/>
  <c r="G91" i="21"/>
  <c r="H91" i="21"/>
  <c r="I91" i="21"/>
  <c r="J91" i="21"/>
  <c r="K91" i="21"/>
  <c r="C92" i="21"/>
  <c r="F92" i="21"/>
  <c r="G92" i="21"/>
  <c r="H92" i="21"/>
  <c r="I92" i="21"/>
  <c r="J92" i="21"/>
  <c r="K92" i="21"/>
  <c r="C93" i="21"/>
  <c r="F93" i="21"/>
  <c r="G93" i="21"/>
  <c r="H93" i="21"/>
  <c r="I93" i="21"/>
  <c r="J93" i="21"/>
  <c r="K93" i="21"/>
  <c r="C94" i="21"/>
  <c r="F94" i="21"/>
  <c r="G94" i="21"/>
  <c r="H94" i="21"/>
  <c r="I94" i="21"/>
  <c r="J94" i="21"/>
  <c r="K94" i="21"/>
  <c r="C95" i="21"/>
  <c r="F95" i="21"/>
  <c r="G95" i="21"/>
  <c r="H95" i="21"/>
  <c r="I95" i="21"/>
  <c r="J95" i="21"/>
  <c r="K95" i="21"/>
  <c r="C96" i="21"/>
  <c r="F96" i="21"/>
  <c r="G96" i="21"/>
  <c r="H96" i="21"/>
  <c r="I96" i="21"/>
  <c r="J96" i="21"/>
  <c r="K96" i="21"/>
  <c r="C97" i="21"/>
  <c r="F97" i="21"/>
  <c r="G97" i="21"/>
  <c r="H97" i="21"/>
  <c r="I97" i="21"/>
  <c r="J97" i="21"/>
  <c r="K97" i="21"/>
  <c r="G8" i="21"/>
  <c r="H8" i="21"/>
  <c r="I8" i="21"/>
  <c r="J8" i="21"/>
  <c r="K8" i="21"/>
  <c r="F8" i="21"/>
  <c r="C8" i="21"/>
  <c r="P1" i="5"/>
  <c r="E3" i="2"/>
  <c r="E4" i="2"/>
  <c r="AE4" i="2" s="1"/>
  <c r="E5" i="2"/>
  <c r="E6" i="2"/>
  <c r="AG6" i="2" s="1"/>
  <c r="E7" i="2"/>
  <c r="E8" i="2"/>
  <c r="E9" i="2"/>
  <c r="E10" i="2"/>
  <c r="AA10" i="2" s="1"/>
  <c r="E11" i="2"/>
  <c r="E12" i="2"/>
  <c r="E13" i="2"/>
  <c r="E14" i="2"/>
  <c r="AD14" i="2" s="1"/>
  <c r="E15" i="2"/>
  <c r="E16" i="2"/>
  <c r="E17" i="2"/>
  <c r="E18" i="2"/>
  <c r="AF18" i="2" s="1"/>
  <c r="E19" i="2"/>
  <c r="E20" i="2"/>
  <c r="E21" i="2"/>
  <c r="E22" i="2"/>
  <c r="J22" i="2" s="1"/>
  <c r="E23" i="2"/>
  <c r="E24" i="2"/>
  <c r="E25" i="2"/>
  <c r="E26" i="2"/>
  <c r="J26" i="2" s="1"/>
  <c r="E27" i="2"/>
  <c r="E28" i="2"/>
  <c r="E29" i="2"/>
  <c r="E30" i="2"/>
  <c r="AD30" i="2" s="1"/>
  <c r="E31" i="2"/>
  <c r="E32" i="2"/>
  <c r="E33" i="2"/>
  <c r="E34" i="2"/>
  <c r="J34" i="2" s="1"/>
  <c r="E35" i="2"/>
  <c r="E36" i="2"/>
  <c r="E37" i="2"/>
  <c r="E38" i="2"/>
  <c r="AD38" i="2" s="1"/>
  <c r="E39" i="2"/>
  <c r="E40" i="2"/>
  <c r="E41" i="2"/>
  <c r="E42" i="2"/>
  <c r="B42" i="2" s="1"/>
  <c r="E43" i="2"/>
  <c r="E44" i="2"/>
  <c r="E45" i="2"/>
  <c r="E46" i="2"/>
  <c r="AH46" i="2" s="1"/>
  <c r="E47" i="2"/>
  <c r="E48" i="2"/>
  <c r="E49" i="2"/>
  <c r="E50" i="2"/>
  <c r="W50" i="2" s="1"/>
  <c r="E51" i="2"/>
  <c r="E52" i="2"/>
  <c r="E53" i="2"/>
  <c r="E54" i="2"/>
  <c r="AH54" i="2" s="1"/>
  <c r="E55" i="2"/>
  <c r="E56" i="2"/>
  <c r="E57" i="2"/>
  <c r="E58" i="2"/>
  <c r="AF58" i="2" s="1"/>
  <c r="E59" i="2"/>
  <c r="E60" i="2"/>
  <c r="E61" i="2"/>
  <c r="E62" i="2"/>
  <c r="Z62" i="2" s="1"/>
  <c r="E63" i="2"/>
  <c r="E64" i="2"/>
  <c r="E65" i="2"/>
  <c r="E66" i="2"/>
  <c r="AC66" i="2" s="1"/>
  <c r="E67" i="2"/>
  <c r="E68" i="2"/>
  <c r="E69" i="2"/>
  <c r="E70" i="2"/>
  <c r="Z70" i="2" s="1"/>
  <c r="E71" i="2"/>
  <c r="E72" i="2"/>
  <c r="E73" i="2"/>
  <c r="E74" i="2"/>
  <c r="Y74" i="2" s="1"/>
  <c r="E75" i="2"/>
  <c r="E76" i="2"/>
  <c r="E77" i="2"/>
  <c r="E78" i="2"/>
  <c r="S78" i="2" s="1"/>
  <c r="E79" i="2"/>
  <c r="E80" i="2"/>
  <c r="E81" i="2"/>
  <c r="E82" i="2"/>
  <c r="Q82" i="2" s="1"/>
  <c r="E83" i="2"/>
  <c r="E84" i="2"/>
  <c r="E85" i="2"/>
  <c r="E86" i="2"/>
  <c r="AC86" i="2" s="1"/>
  <c r="E87" i="2"/>
  <c r="E88" i="2"/>
  <c r="E89" i="2"/>
  <c r="E90" i="2"/>
  <c r="Q90" i="2" s="1"/>
  <c r="E91" i="2"/>
  <c r="F47" i="17"/>
  <c r="N37" i="17"/>
  <c r="N10" i="17"/>
  <c r="G10" i="17" s="1"/>
  <c r="L37" i="17"/>
  <c r="K40" i="17"/>
  <c r="L40" i="17" s="1"/>
  <c r="L10" i="17"/>
  <c r="C10" i="17" s="1"/>
  <c r="J1" i="5"/>
  <c r="U11" i="3"/>
  <c r="T11"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AE10" i="3"/>
  <c r="AD10" i="3"/>
  <c r="Y10" i="3"/>
  <c r="X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G10" i="3"/>
  <c r="AA10" i="3"/>
  <c r="E2" i="2"/>
  <c r="AF99" i="3"/>
  <c r="AF98" i="3"/>
  <c r="AF97" i="3"/>
  <c r="AF96" i="3"/>
  <c r="AF95" i="3"/>
  <c r="AF94" i="3"/>
  <c r="AF93" i="3"/>
  <c r="AF92" i="3"/>
  <c r="AF91" i="3"/>
  <c r="AF90" i="3"/>
  <c r="AF89" i="3"/>
  <c r="AF88" i="3"/>
  <c r="AF87" i="3"/>
  <c r="AF86" i="3"/>
  <c r="AF85" i="3"/>
  <c r="AF84" i="3"/>
  <c r="AF83" i="3"/>
  <c r="AF82" i="3"/>
  <c r="AF81" i="3"/>
  <c r="AF80" i="3"/>
  <c r="AF79" i="3"/>
  <c r="AF78" i="3"/>
  <c r="AF77" i="3"/>
  <c r="AF76" i="3"/>
  <c r="AF75" i="3"/>
  <c r="AF74" i="3"/>
  <c r="AF73" i="3"/>
  <c r="AF72" i="3"/>
  <c r="AF71" i="3"/>
  <c r="AF70" i="3"/>
  <c r="AF69" i="3"/>
  <c r="AF68" i="3"/>
  <c r="AF67" i="3"/>
  <c r="AF66" i="3"/>
  <c r="AF65" i="3"/>
  <c r="AF64" i="3"/>
  <c r="AF63" i="3"/>
  <c r="AF62" i="3"/>
  <c r="AF61" i="3"/>
  <c r="AF60" i="3"/>
  <c r="AF59" i="3"/>
  <c r="AF58" i="3"/>
  <c r="AF57" i="3"/>
  <c r="AF56" i="3"/>
  <c r="AF55" i="3"/>
  <c r="AF54" i="3"/>
  <c r="AF53" i="3"/>
  <c r="AF52" i="3"/>
  <c r="AF51" i="3"/>
  <c r="AF50" i="3"/>
  <c r="AF49" i="3"/>
  <c r="AF48" i="3"/>
  <c r="AF47" i="3"/>
  <c r="AF46" i="3"/>
  <c r="AF45" i="3"/>
  <c r="AF44" i="3"/>
  <c r="AF43" i="3"/>
  <c r="AF42" i="3"/>
  <c r="AF41" i="3"/>
  <c r="AF40" i="3"/>
  <c r="AF39" i="3"/>
  <c r="AF38" i="3"/>
  <c r="AF37" i="3"/>
  <c r="AF36" i="3"/>
  <c r="AF35" i="3"/>
  <c r="AF34" i="3"/>
  <c r="AF33" i="3"/>
  <c r="AF32" i="3"/>
  <c r="AF31" i="3"/>
  <c r="AF30" i="3"/>
  <c r="AF29" i="3"/>
  <c r="AF28" i="3"/>
  <c r="AF27" i="3"/>
  <c r="AF26" i="3"/>
  <c r="AF25" i="3"/>
  <c r="AF24" i="3"/>
  <c r="AF23" i="3"/>
  <c r="AF22" i="3"/>
  <c r="AF21" i="3"/>
  <c r="AF20" i="3"/>
  <c r="AF19" i="3"/>
  <c r="AF18" i="3"/>
  <c r="AF17" i="3"/>
  <c r="AF16" i="3"/>
  <c r="AF15" i="3"/>
  <c r="AF14" i="3"/>
  <c r="AF13" i="3"/>
  <c r="AF12" i="3"/>
  <c r="AF11" i="3"/>
  <c r="AF10" i="3"/>
  <c r="AD99" i="3"/>
  <c r="AD98" i="3"/>
  <c r="AD97" i="3"/>
  <c r="AD96" i="3"/>
  <c r="AD95" i="3"/>
  <c r="AD94" i="3"/>
  <c r="AD93" i="3"/>
  <c r="AD92" i="3"/>
  <c r="AD91" i="3"/>
  <c r="AD90" i="3"/>
  <c r="AD89" i="3"/>
  <c r="AD88" i="3"/>
  <c r="AD87" i="3"/>
  <c r="AD86" i="3"/>
  <c r="AD85" i="3"/>
  <c r="AD84" i="3"/>
  <c r="AD83" i="3"/>
  <c r="AD82" i="3"/>
  <c r="AD81" i="3"/>
  <c r="AD80" i="3"/>
  <c r="AD79" i="3"/>
  <c r="AD78" i="3"/>
  <c r="AD77" i="3"/>
  <c r="AD76" i="3"/>
  <c r="AD75" i="3"/>
  <c r="AD74" i="3"/>
  <c r="AD73" i="3"/>
  <c r="AD72" i="3"/>
  <c r="AD71" i="3"/>
  <c r="AD70" i="3"/>
  <c r="AD69" i="3"/>
  <c r="AD68" i="3"/>
  <c r="AD67" i="3"/>
  <c r="AD66" i="3"/>
  <c r="AD65" i="3"/>
  <c r="AD64" i="3"/>
  <c r="AD63" i="3"/>
  <c r="AD62" i="3"/>
  <c r="AD61" i="3"/>
  <c r="AD60" i="3"/>
  <c r="AD59" i="3"/>
  <c r="AD58" i="3"/>
  <c r="AD57" i="3"/>
  <c r="AD56" i="3"/>
  <c r="AD55" i="3"/>
  <c r="AD54" i="3"/>
  <c r="AD53" i="3"/>
  <c r="AD52" i="3"/>
  <c r="AD51" i="3"/>
  <c r="AD50" i="3"/>
  <c r="AD49" i="3"/>
  <c r="AD48" i="3"/>
  <c r="AD47" i="3"/>
  <c r="AD46" i="3"/>
  <c r="AD45" i="3"/>
  <c r="AD44" i="3"/>
  <c r="AD43" i="3"/>
  <c r="AD42" i="3"/>
  <c r="AD41" i="3"/>
  <c r="AD40" i="3"/>
  <c r="AD39" i="3"/>
  <c r="AD38" i="3"/>
  <c r="AD37" i="3"/>
  <c r="AD36" i="3"/>
  <c r="AD35" i="3"/>
  <c r="AD34" i="3"/>
  <c r="AD33" i="3"/>
  <c r="AD32" i="3"/>
  <c r="AD31" i="3"/>
  <c r="AD30" i="3"/>
  <c r="AD29" i="3"/>
  <c r="AD28" i="3"/>
  <c r="AD27" i="3"/>
  <c r="AD26" i="3"/>
  <c r="AD25" i="3"/>
  <c r="AD24" i="3"/>
  <c r="AD23" i="3"/>
  <c r="AD22" i="3"/>
  <c r="AD21" i="3"/>
  <c r="AD20" i="3"/>
  <c r="AD19" i="3"/>
  <c r="AD18" i="3"/>
  <c r="AD17" i="3"/>
  <c r="AD16" i="3"/>
  <c r="AD15" i="3"/>
  <c r="AD14" i="3"/>
  <c r="AD13" i="3"/>
  <c r="AD12" i="3"/>
  <c r="AD11"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C10" i="3"/>
  <c r="W11" i="3"/>
  <c r="X11" i="3"/>
  <c r="Z11" i="3"/>
  <c r="W12" i="3"/>
  <c r="X12" i="3"/>
  <c r="Z12" i="3"/>
  <c r="W13" i="3"/>
  <c r="X13" i="3"/>
  <c r="Z13" i="3"/>
  <c r="W14" i="3"/>
  <c r="X14" i="3"/>
  <c r="Z14" i="3"/>
  <c r="W15" i="3"/>
  <c r="X15" i="3"/>
  <c r="Z15" i="3"/>
  <c r="W16" i="3"/>
  <c r="X16" i="3"/>
  <c r="Z16" i="3"/>
  <c r="W17" i="3"/>
  <c r="X17" i="3"/>
  <c r="Z17" i="3"/>
  <c r="W18" i="3"/>
  <c r="X18" i="3"/>
  <c r="Z18" i="3"/>
  <c r="W19" i="3"/>
  <c r="X19" i="3"/>
  <c r="Z19" i="3"/>
  <c r="W20" i="3"/>
  <c r="X20" i="3"/>
  <c r="Z20" i="3"/>
  <c r="W21" i="3"/>
  <c r="X21" i="3"/>
  <c r="Z21" i="3"/>
  <c r="W22" i="3"/>
  <c r="X22" i="3"/>
  <c r="Z22" i="3"/>
  <c r="W23" i="3"/>
  <c r="X23" i="3"/>
  <c r="Z23" i="3"/>
  <c r="W24" i="3"/>
  <c r="X24" i="3"/>
  <c r="Z24" i="3"/>
  <c r="W25" i="3"/>
  <c r="X25" i="3"/>
  <c r="Z25" i="3"/>
  <c r="W26" i="3"/>
  <c r="X26" i="3"/>
  <c r="Z26" i="3"/>
  <c r="W27" i="3"/>
  <c r="X27" i="3"/>
  <c r="Z27" i="3"/>
  <c r="W28" i="3"/>
  <c r="X28" i="3"/>
  <c r="Z28" i="3"/>
  <c r="W29" i="3"/>
  <c r="X29" i="3"/>
  <c r="Z29" i="3"/>
  <c r="W30" i="3"/>
  <c r="X30" i="3"/>
  <c r="Z30" i="3"/>
  <c r="W31" i="3"/>
  <c r="X31" i="3"/>
  <c r="Z31" i="3"/>
  <c r="W32" i="3"/>
  <c r="X32" i="3"/>
  <c r="Z32" i="3"/>
  <c r="W33" i="3"/>
  <c r="X33" i="3"/>
  <c r="Z33" i="3"/>
  <c r="W34" i="3"/>
  <c r="X34" i="3"/>
  <c r="Z34" i="3"/>
  <c r="W35" i="3"/>
  <c r="X35" i="3"/>
  <c r="Z35" i="3"/>
  <c r="W36" i="3"/>
  <c r="X36" i="3"/>
  <c r="Z36" i="3"/>
  <c r="W37" i="3"/>
  <c r="X37" i="3"/>
  <c r="Z37" i="3"/>
  <c r="W38" i="3"/>
  <c r="X38" i="3"/>
  <c r="Z38" i="3"/>
  <c r="W39" i="3"/>
  <c r="X39" i="3"/>
  <c r="Z39" i="3"/>
  <c r="W40" i="3"/>
  <c r="X40" i="3"/>
  <c r="Z40" i="3"/>
  <c r="W41" i="3"/>
  <c r="X41" i="3"/>
  <c r="Z41" i="3"/>
  <c r="W42" i="3"/>
  <c r="X42" i="3"/>
  <c r="Z42" i="3"/>
  <c r="W43" i="3"/>
  <c r="X43" i="3"/>
  <c r="Z43" i="3"/>
  <c r="W44" i="3"/>
  <c r="X44" i="3"/>
  <c r="Z44" i="3"/>
  <c r="W45" i="3"/>
  <c r="X45" i="3"/>
  <c r="Z45" i="3"/>
  <c r="W46" i="3"/>
  <c r="X46" i="3"/>
  <c r="Z46" i="3"/>
  <c r="W47" i="3"/>
  <c r="X47" i="3"/>
  <c r="Z47" i="3"/>
  <c r="W48" i="3"/>
  <c r="X48" i="3"/>
  <c r="Z48" i="3"/>
  <c r="W49" i="3"/>
  <c r="X49" i="3"/>
  <c r="Z49" i="3"/>
  <c r="W50" i="3"/>
  <c r="X50" i="3"/>
  <c r="Z50" i="3"/>
  <c r="W51" i="3"/>
  <c r="X51" i="3"/>
  <c r="Z51" i="3"/>
  <c r="W52" i="3"/>
  <c r="X52" i="3"/>
  <c r="Z52" i="3"/>
  <c r="W53" i="3"/>
  <c r="X53" i="3"/>
  <c r="Z53" i="3"/>
  <c r="W54" i="3"/>
  <c r="X54" i="3"/>
  <c r="Z54" i="3"/>
  <c r="W55" i="3"/>
  <c r="X55" i="3"/>
  <c r="Z55" i="3"/>
  <c r="W56" i="3"/>
  <c r="X56" i="3"/>
  <c r="Z56" i="3"/>
  <c r="W57" i="3"/>
  <c r="X57" i="3"/>
  <c r="Z57" i="3"/>
  <c r="W58" i="3"/>
  <c r="X58" i="3"/>
  <c r="Z58" i="3"/>
  <c r="W59" i="3"/>
  <c r="X59" i="3"/>
  <c r="Z59" i="3"/>
  <c r="W60" i="3"/>
  <c r="X60" i="3"/>
  <c r="Z60" i="3"/>
  <c r="W61" i="3"/>
  <c r="X61" i="3"/>
  <c r="Z61" i="3"/>
  <c r="W62" i="3"/>
  <c r="X62" i="3"/>
  <c r="Z62" i="3"/>
  <c r="W63" i="3"/>
  <c r="X63" i="3"/>
  <c r="Z63" i="3"/>
  <c r="W64" i="3"/>
  <c r="X64" i="3"/>
  <c r="Z64" i="3"/>
  <c r="W65" i="3"/>
  <c r="X65" i="3"/>
  <c r="Z65" i="3"/>
  <c r="W66" i="3"/>
  <c r="X66" i="3"/>
  <c r="Z66" i="3"/>
  <c r="W67" i="3"/>
  <c r="X67" i="3"/>
  <c r="Z67" i="3"/>
  <c r="W68" i="3"/>
  <c r="X68" i="3"/>
  <c r="Z68" i="3"/>
  <c r="W69" i="3"/>
  <c r="X69" i="3"/>
  <c r="Z69" i="3"/>
  <c r="W70" i="3"/>
  <c r="X70" i="3"/>
  <c r="Z70" i="3"/>
  <c r="W71" i="3"/>
  <c r="X71" i="3"/>
  <c r="Z71" i="3"/>
  <c r="W72" i="3"/>
  <c r="X72" i="3"/>
  <c r="Z72" i="3"/>
  <c r="W73" i="3"/>
  <c r="X73" i="3"/>
  <c r="Z73" i="3"/>
  <c r="W74" i="3"/>
  <c r="X74" i="3"/>
  <c r="Z74" i="3"/>
  <c r="W75" i="3"/>
  <c r="X75" i="3"/>
  <c r="Z75" i="3"/>
  <c r="W76" i="3"/>
  <c r="X76" i="3"/>
  <c r="Z76" i="3"/>
  <c r="W77" i="3"/>
  <c r="X77" i="3"/>
  <c r="Z77" i="3"/>
  <c r="W78" i="3"/>
  <c r="X78" i="3"/>
  <c r="Z78" i="3"/>
  <c r="W79" i="3"/>
  <c r="X79" i="3"/>
  <c r="Z79" i="3"/>
  <c r="W80" i="3"/>
  <c r="X80" i="3"/>
  <c r="Z80" i="3"/>
  <c r="W81" i="3"/>
  <c r="X81" i="3"/>
  <c r="Z81" i="3"/>
  <c r="W82" i="3"/>
  <c r="X82" i="3"/>
  <c r="Z82" i="3"/>
  <c r="W83" i="3"/>
  <c r="X83" i="3"/>
  <c r="Z83" i="3"/>
  <c r="W84" i="3"/>
  <c r="X84" i="3"/>
  <c r="Z84" i="3"/>
  <c r="W85" i="3"/>
  <c r="X85" i="3"/>
  <c r="Z85" i="3"/>
  <c r="W86" i="3"/>
  <c r="X86" i="3"/>
  <c r="Z86" i="3"/>
  <c r="W87" i="3"/>
  <c r="X87" i="3"/>
  <c r="Z87" i="3"/>
  <c r="W88" i="3"/>
  <c r="X88" i="3"/>
  <c r="Z88" i="3"/>
  <c r="W89" i="3"/>
  <c r="X89" i="3"/>
  <c r="Z89" i="3"/>
  <c r="W90" i="3"/>
  <c r="X90" i="3"/>
  <c r="Z90" i="3"/>
  <c r="W91" i="3"/>
  <c r="X91" i="3"/>
  <c r="Z91" i="3"/>
  <c r="W92" i="3"/>
  <c r="X92" i="3"/>
  <c r="Z92" i="3"/>
  <c r="W93" i="3"/>
  <c r="X93" i="3"/>
  <c r="Z93" i="3"/>
  <c r="W94" i="3"/>
  <c r="X94" i="3"/>
  <c r="Z94" i="3"/>
  <c r="W95" i="3"/>
  <c r="X95" i="3"/>
  <c r="Z95" i="3"/>
  <c r="W96" i="3"/>
  <c r="X96" i="3"/>
  <c r="Z96" i="3"/>
  <c r="W97" i="3"/>
  <c r="X97" i="3"/>
  <c r="Z97" i="3"/>
  <c r="W98" i="3"/>
  <c r="X98" i="3"/>
  <c r="Z98" i="3"/>
  <c r="W99" i="3"/>
  <c r="X99" i="3"/>
  <c r="Z99" i="3"/>
  <c r="Z10" i="3"/>
  <c r="W10" i="3"/>
  <c r="AA62" i="2"/>
  <c r="AA30" i="2"/>
  <c r="AE89" i="2"/>
  <c r="AA89" i="2"/>
  <c r="AE85" i="2"/>
  <c r="AA85" i="2"/>
  <c r="AE81" i="2"/>
  <c r="AA81" i="2"/>
  <c r="AE77" i="2"/>
  <c r="AA77" i="2"/>
  <c r="AE73" i="2"/>
  <c r="AA73" i="2"/>
  <c r="AE69" i="2"/>
  <c r="AA69" i="2"/>
  <c r="AE65" i="2"/>
  <c r="AA65" i="2"/>
  <c r="AE61" i="2"/>
  <c r="AA61" i="2"/>
  <c r="AE57" i="2"/>
  <c r="AA57" i="2"/>
  <c r="AE53" i="2"/>
  <c r="AA53" i="2"/>
  <c r="AE49" i="2"/>
  <c r="AA49" i="2"/>
  <c r="AE45" i="2"/>
  <c r="AA45" i="2"/>
  <c r="AE41" i="2"/>
  <c r="AA41" i="2"/>
  <c r="AE37" i="2"/>
  <c r="AA37" i="2"/>
  <c r="AE33" i="2"/>
  <c r="AA33" i="2"/>
  <c r="AE29" i="2"/>
  <c r="AA29" i="2"/>
  <c r="AE25" i="2"/>
  <c r="AA25" i="2"/>
  <c r="AE21" i="2"/>
  <c r="AA21" i="2"/>
  <c r="AE17" i="2"/>
  <c r="AA17" i="2"/>
  <c r="AE13" i="2"/>
  <c r="AA13" i="2"/>
  <c r="AE9" i="2"/>
  <c r="AA9" i="2"/>
  <c r="AE5" i="2"/>
  <c r="AA5" i="2"/>
  <c r="AE88" i="2"/>
  <c r="AA88" i="2"/>
  <c r="AE84" i="2"/>
  <c r="AA84" i="2"/>
  <c r="AE80" i="2"/>
  <c r="AA80" i="2"/>
  <c r="AE76" i="2"/>
  <c r="AA76" i="2"/>
  <c r="AE72" i="2"/>
  <c r="AA72" i="2"/>
  <c r="AE68" i="2"/>
  <c r="AA68" i="2"/>
  <c r="AE64" i="2"/>
  <c r="AA64" i="2"/>
  <c r="AE60" i="2"/>
  <c r="AA60" i="2"/>
  <c r="AE56" i="2"/>
  <c r="AA56" i="2"/>
  <c r="AE52" i="2"/>
  <c r="AA52" i="2"/>
  <c r="AE48" i="2"/>
  <c r="AA48" i="2"/>
  <c r="AE44" i="2"/>
  <c r="AA44" i="2"/>
  <c r="AE40" i="2"/>
  <c r="AA40" i="2"/>
  <c r="AE36" i="2"/>
  <c r="AA36" i="2"/>
  <c r="AE32" i="2"/>
  <c r="AA32" i="2"/>
  <c r="AE28" i="2"/>
  <c r="AA28" i="2"/>
  <c r="AE24" i="2"/>
  <c r="AA24" i="2"/>
  <c r="AE20" i="2"/>
  <c r="AA20" i="2"/>
  <c r="AE16" i="2"/>
  <c r="AA16" i="2"/>
  <c r="AE12" i="2"/>
  <c r="AA12" i="2"/>
  <c r="AE8" i="2"/>
  <c r="AA8" i="2"/>
  <c r="AE91" i="2"/>
  <c r="AA91" i="2"/>
  <c r="AE87" i="2"/>
  <c r="AA87" i="2"/>
  <c r="AE83" i="2"/>
  <c r="AA83" i="2"/>
  <c r="AE79" i="2"/>
  <c r="AA79" i="2"/>
  <c r="AE75" i="2"/>
  <c r="AA75" i="2"/>
  <c r="AE71" i="2"/>
  <c r="AA71" i="2"/>
  <c r="AE67" i="2"/>
  <c r="AA67" i="2"/>
  <c r="AE63" i="2"/>
  <c r="AA63" i="2"/>
  <c r="AE59" i="2"/>
  <c r="AA59" i="2"/>
  <c r="AE55" i="2"/>
  <c r="AA55" i="2"/>
  <c r="AE51" i="2"/>
  <c r="AA51" i="2"/>
  <c r="AE47" i="2"/>
  <c r="AA47" i="2"/>
  <c r="AE43" i="2"/>
  <c r="AA43" i="2"/>
  <c r="AE39" i="2"/>
  <c r="AA39" i="2"/>
  <c r="AE35" i="2"/>
  <c r="AA35" i="2"/>
  <c r="AE31" i="2"/>
  <c r="AA31" i="2"/>
  <c r="AE27" i="2"/>
  <c r="AA27" i="2"/>
  <c r="AE23" i="2"/>
  <c r="AA23" i="2"/>
  <c r="AE19" i="2"/>
  <c r="AA19" i="2"/>
  <c r="AE15" i="2"/>
  <c r="AA15" i="2"/>
  <c r="AE11" i="2"/>
  <c r="AA11" i="2"/>
  <c r="AE7" i="2"/>
  <c r="AA7" i="2"/>
  <c r="T3" i="2"/>
  <c r="AE3" i="2"/>
  <c r="AA3" i="2"/>
  <c r="AB89" i="2"/>
  <c r="AF89" i="2"/>
  <c r="AB85" i="2"/>
  <c r="AF85" i="2"/>
  <c r="AB81" i="2"/>
  <c r="AF81" i="2"/>
  <c r="AB77" i="2"/>
  <c r="AF77" i="2"/>
  <c r="AB73" i="2"/>
  <c r="AF73" i="2"/>
  <c r="AB69" i="2"/>
  <c r="AF69" i="2"/>
  <c r="AB65" i="2"/>
  <c r="AF65" i="2"/>
  <c r="AB61" i="2"/>
  <c r="AF61" i="2"/>
  <c r="S57" i="2"/>
  <c r="AB57" i="2"/>
  <c r="AF57" i="2"/>
  <c r="AB53" i="2"/>
  <c r="AF53" i="2"/>
  <c r="AB49" i="2"/>
  <c r="AF49" i="2"/>
  <c r="S45" i="2"/>
  <c r="AB45" i="2"/>
  <c r="AF45" i="2"/>
  <c r="AB41" i="2"/>
  <c r="AF41" i="2"/>
  <c r="Q37" i="2"/>
  <c r="AB37" i="2"/>
  <c r="AF37" i="2"/>
  <c r="AB33" i="2"/>
  <c r="AF33" i="2"/>
  <c r="AB29" i="2"/>
  <c r="AF29" i="2"/>
  <c r="AF25" i="2"/>
  <c r="AB25" i="2"/>
  <c r="U21" i="2"/>
  <c r="AF21" i="2"/>
  <c r="AB21" i="2"/>
  <c r="AF17" i="2"/>
  <c r="AB17" i="2"/>
  <c r="AF9" i="2"/>
  <c r="AB88" i="2"/>
  <c r="AF88" i="2"/>
  <c r="AB84" i="2"/>
  <c r="AF84" i="2"/>
  <c r="AB80" i="2"/>
  <c r="AF80" i="2"/>
  <c r="AB76" i="2"/>
  <c r="AF76" i="2"/>
  <c r="AB72" i="2"/>
  <c r="AF72" i="2"/>
  <c r="AB68" i="2"/>
  <c r="AF68" i="2"/>
  <c r="W64" i="2"/>
  <c r="AB64" i="2"/>
  <c r="AF64" i="2"/>
  <c r="AB60" i="2"/>
  <c r="AF60" i="2"/>
  <c r="O56" i="2"/>
  <c r="AB56" i="2"/>
  <c r="AF56" i="2"/>
  <c r="AB52" i="2"/>
  <c r="AF52" i="2"/>
  <c r="AF48" i="2"/>
  <c r="AB48" i="2"/>
  <c r="AB44" i="2"/>
  <c r="AF44" i="2"/>
  <c r="AF40" i="2"/>
  <c r="AB40" i="2"/>
  <c r="AB36" i="2"/>
  <c r="AF36" i="2"/>
  <c r="AF32" i="2"/>
  <c r="AB32" i="2"/>
  <c r="AB28" i="2"/>
  <c r="AF28" i="2"/>
  <c r="AF24" i="2"/>
  <c r="AB24" i="2"/>
  <c r="AF20" i="2"/>
  <c r="AB20" i="2"/>
  <c r="AB16" i="2"/>
  <c r="AF16" i="2"/>
  <c r="AF91" i="2"/>
  <c r="AB91" i="2"/>
  <c r="AF87" i="2"/>
  <c r="AB87" i="2"/>
  <c r="S83" i="2"/>
  <c r="AF83" i="2"/>
  <c r="AB83" i="2"/>
  <c r="AF79" i="2"/>
  <c r="AB79" i="2"/>
  <c r="V75" i="2"/>
  <c r="AF75" i="2"/>
  <c r="AB75" i="2"/>
  <c r="AF71" i="2"/>
  <c r="AB71" i="2"/>
  <c r="AF67" i="2"/>
  <c r="AB67" i="2"/>
  <c r="AF63" i="2"/>
  <c r="AB63" i="2"/>
  <c r="AF59" i="2"/>
  <c r="AB59" i="2"/>
  <c r="AF55" i="2"/>
  <c r="AB55" i="2"/>
  <c r="AF51" i="2"/>
  <c r="AB51" i="2"/>
  <c r="Q47" i="2"/>
  <c r="AF47" i="2"/>
  <c r="AB47" i="2"/>
  <c r="AF43" i="2"/>
  <c r="AB43" i="2"/>
  <c r="AF39" i="2"/>
  <c r="AB39" i="2"/>
  <c r="AF35" i="2"/>
  <c r="AB35" i="2"/>
  <c r="AF31" i="2"/>
  <c r="AB31" i="2"/>
  <c r="AF27" i="2"/>
  <c r="AB27" i="2"/>
  <c r="O23" i="2"/>
  <c r="AF23" i="2"/>
  <c r="AB23" i="2"/>
  <c r="AF19" i="2"/>
  <c r="AB19" i="2"/>
  <c r="AF15" i="2"/>
  <c r="AB15" i="2"/>
  <c r="W11" i="2"/>
  <c r="AB86" i="2"/>
  <c r="AF78" i="2"/>
  <c r="AB66" i="2"/>
  <c r="AB46" i="2"/>
  <c r="AF38" i="2"/>
  <c r="AB26" i="2"/>
  <c r="W23" i="2"/>
  <c r="Y47" i="2"/>
  <c r="L37" i="2"/>
  <c r="R23" i="2"/>
  <c r="I21" i="2"/>
  <c r="A21" i="2"/>
  <c r="AH29" i="3"/>
  <c r="W37" i="2"/>
  <c r="Q23" i="2"/>
  <c r="Z23" i="2"/>
  <c r="O88" i="2"/>
  <c r="AG88" i="2"/>
  <c r="AC88" i="2"/>
  <c r="AH88" i="2"/>
  <c r="AD88" i="2"/>
  <c r="A88" i="2"/>
  <c r="AB96" i="3"/>
  <c r="AH81" i="2"/>
  <c r="AC81" i="2"/>
  <c r="AD81" i="2"/>
  <c r="AG81" i="2"/>
  <c r="A81" i="2"/>
  <c r="A74" i="2"/>
  <c r="AG68" i="2"/>
  <c r="AH68" i="2"/>
  <c r="AC68" i="2"/>
  <c r="AD68" i="2"/>
  <c r="A68" i="2"/>
  <c r="O63" i="2"/>
  <c r="AC63" i="2"/>
  <c r="AG63" i="2"/>
  <c r="AD63" i="2"/>
  <c r="AH63" i="2"/>
  <c r="A63" i="2"/>
  <c r="G44" i="2"/>
  <c r="AG44" i="2"/>
  <c r="AD44" i="2"/>
  <c r="AC44" i="2"/>
  <c r="AH44" i="2"/>
  <c r="A44" i="2"/>
  <c r="G41" i="2"/>
  <c r="AH41" i="2"/>
  <c r="AG41" i="2"/>
  <c r="AD41" i="2"/>
  <c r="AC41" i="2"/>
  <c r="A41" i="2"/>
  <c r="G36" i="2"/>
  <c r="AG36" i="2"/>
  <c r="AD36" i="2"/>
  <c r="AH36" i="2"/>
  <c r="AC36" i="2"/>
  <c r="A36" i="2"/>
  <c r="I28" i="2"/>
  <c r="AG28" i="2"/>
  <c r="AD28" i="2"/>
  <c r="AH28" i="2"/>
  <c r="AC28" i="2"/>
  <c r="A28" i="2"/>
  <c r="AG24" i="2"/>
  <c r="AC24" i="2"/>
  <c r="AD24" i="2"/>
  <c r="AH24" i="2"/>
  <c r="I22" i="2"/>
  <c r="AH30" i="3"/>
  <c r="AH22" i="2"/>
  <c r="O16" i="2"/>
  <c r="AG16" i="2"/>
  <c r="AH16" i="2"/>
  <c r="AC16" i="2"/>
  <c r="AD16" i="2"/>
  <c r="AH9" i="2"/>
  <c r="AG9" i="2"/>
  <c r="AC9" i="2"/>
  <c r="AD9" i="2"/>
  <c r="AG76" i="2"/>
  <c r="AD76" i="2"/>
  <c r="AH76" i="2"/>
  <c r="AC76" i="2"/>
  <c r="A76" i="2"/>
  <c r="AB84" i="3"/>
  <c r="A58" i="2"/>
  <c r="AH53" i="2"/>
  <c r="AD53" i="2"/>
  <c r="AG53" i="2"/>
  <c r="AC53" i="2"/>
  <c r="A53" i="2"/>
  <c r="V47" i="2"/>
  <c r="S40" i="2"/>
  <c r="AG40" i="2"/>
  <c r="AH40" i="2"/>
  <c r="AD40" i="2"/>
  <c r="AC40" i="2"/>
  <c r="A40" i="2"/>
  <c r="V35" i="2"/>
  <c r="AC35" i="2"/>
  <c r="AH35" i="2"/>
  <c r="AD35" i="2"/>
  <c r="AG35" i="2"/>
  <c r="A35" i="2"/>
  <c r="O27" i="2"/>
  <c r="AG27" i="2"/>
  <c r="AD27" i="2"/>
  <c r="AH27" i="2"/>
  <c r="AC27" i="2"/>
  <c r="A27" i="2"/>
  <c r="F19" i="2"/>
  <c r="AC19" i="2"/>
  <c r="AH19" i="2"/>
  <c r="AD19" i="2"/>
  <c r="AG19" i="2"/>
  <c r="A19" i="2"/>
  <c r="AH27" i="3"/>
  <c r="AH15" i="2"/>
  <c r="AC15" i="2"/>
  <c r="AG15" i="2"/>
  <c r="AD15" i="2"/>
  <c r="AG8" i="2"/>
  <c r="AH8" i="2"/>
  <c r="AC8" i="2"/>
  <c r="AD8" i="2"/>
  <c r="I90" i="2"/>
  <c r="AB98" i="3"/>
  <c r="AC83" i="2"/>
  <c r="AH83" i="2"/>
  <c r="AG83" i="2"/>
  <c r="AD83" i="2"/>
  <c r="A83" i="2"/>
  <c r="J79" i="2"/>
  <c r="AC79" i="2"/>
  <c r="AH79" i="2"/>
  <c r="AD79" i="2"/>
  <c r="AG79" i="2"/>
  <c r="A79" i="2"/>
  <c r="O72" i="2"/>
  <c r="AG72" i="2"/>
  <c r="AH72" i="2"/>
  <c r="AD72" i="2"/>
  <c r="AC72" i="2"/>
  <c r="A72" i="2"/>
  <c r="AD70" i="2"/>
  <c r="A70" i="2"/>
  <c r="I64" i="2"/>
  <c r="AG64" i="2"/>
  <c r="AH64" i="2"/>
  <c r="AD64" i="2"/>
  <c r="AC64" i="2"/>
  <c r="A64" i="2"/>
  <c r="AH61" i="2"/>
  <c r="AG61" i="2"/>
  <c r="AD61" i="2"/>
  <c r="AC61" i="2"/>
  <c r="A61" i="2"/>
  <c r="Q55" i="2"/>
  <c r="AH55" i="2"/>
  <c r="AC55" i="2"/>
  <c r="AG55" i="2"/>
  <c r="AD55" i="2"/>
  <c r="A55" i="2"/>
  <c r="W52" i="2"/>
  <c r="AG52" i="2"/>
  <c r="AH52" i="2"/>
  <c r="AC52" i="2"/>
  <c r="AD52" i="2"/>
  <c r="A52" i="2"/>
  <c r="AH49" i="2"/>
  <c r="AG49" i="2"/>
  <c r="AC49" i="2"/>
  <c r="AD49" i="2"/>
  <c r="A49" i="2"/>
  <c r="F39" i="2"/>
  <c r="AH39" i="2"/>
  <c r="AC39" i="2"/>
  <c r="AG39" i="2"/>
  <c r="AD39" i="2"/>
  <c r="A39" i="2"/>
  <c r="AH34" i="2"/>
  <c r="A30" i="2"/>
  <c r="AG26" i="2"/>
  <c r="AD18" i="2"/>
  <c r="AG11" i="2"/>
  <c r="AC11" i="2"/>
  <c r="AH11" i="2"/>
  <c r="AD11" i="2"/>
  <c r="AH7" i="2"/>
  <c r="AD7" i="2"/>
  <c r="AC7" i="2"/>
  <c r="AG7" i="2"/>
  <c r="AG84" i="2"/>
  <c r="AH84" i="2"/>
  <c r="AD84" i="2"/>
  <c r="AC84" i="2"/>
  <c r="A84" i="2"/>
  <c r="G77" i="2"/>
  <c r="AH77" i="2"/>
  <c r="AG77" i="2"/>
  <c r="AD77" i="2"/>
  <c r="AC77" i="2"/>
  <c r="A77" i="2"/>
  <c r="I65" i="2"/>
  <c r="AH65" i="2"/>
  <c r="AG65" i="2"/>
  <c r="AD65" i="2"/>
  <c r="AC65" i="2"/>
  <c r="A65" i="2"/>
  <c r="L59" i="2"/>
  <c r="AG59" i="2"/>
  <c r="AD59" i="2"/>
  <c r="AC59" i="2"/>
  <c r="AH59" i="2"/>
  <c r="A59" i="2"/>
  <c r="AC51" i="2"/>
  <c r="AG51" i="2"/>
  <c r="AD51" i="2"/>
  <c r="AH51" i="2"/>
  <c r="A51" i="2"/>
  <c r="AC47" i="2"/>
  <c r="AD47" i="2"/>
  <c r="AH47" i="2"/>
  <c r="AG47" i="2"/>
  <c r="A47" i="2"/>
  <c r="W32" i="2"/>
  <c r="AG32" i="2"/>
  <c r="AH32" i="2"/>
  <c r="AD32" i="2"/>
  <c r="AC32" i="2"/>
  <c r="A32" i="2"/>
  <c r="U20" i="2"/>
  <c r="AG20" i="2"/>
  <c r="AH20" i="2"/>
  <c r="AD20" i="2"/>
  <c r="AC20" i="2"/>
  <c r="AG12" i="2"/>
  <c r="AD12" i="2"/>
  <c r="AH12" i="2"/>
  <c r="AC12" i="2"/>
  <c r="Q5" i="2"/>
  <c r="AH5" i="2"/>
  <c r="AD5" i="2"/>
  <c r="AC5" i="2"/>
  <c r="AG5" i="2"/>
  <c r="AC2" i="2"/>
  <c r="AD2" i="2"/>
  <c r="AG2" i="2"/>
  <c r="AH2" i="2"/>
  <c r="AG91" i="2"/>
  <c r="AD91" i="2"/>
  <c r="AC91" i="2"/>
  <c r="AH91" i="2"/>
  <c r="A91" i="2"/>
  <c r="AH99" i="3"/>
  <c r="F87" i="2"/>
  <c r="AH87" i="2"/>
  <c r="AC87" i="2"/>
  <c r="AD87" i="2"/>
  <c r="AG87" i="2"/>
  <c r="A87" i="2"/>
  <c r="AB95" i="3"/>
  <c r="G80" i="2"/>
  <c r="AG80" i="2"/>
  <c r="AH80" i="2"/>
  <c r="AD80" i="2"/>
  <c r="AC80" i="2"/>
  <c r="A80" i="2"/>
  <c r="O73" i="2"/>
  <c r="AH73" i="2"/>
  <c r="AG73" i="2"/>
  <c r="AC73" i="2"/>
  <c r="AD73" i="2"/>
  <c r="A73" i="2"/>
  <c r="O67" i="2"/>
  <c r="AC67" i="2"/>
  <c r="AH67" i="2"/>
  <c r="AD67" i="2"/>
  <c r="AG67" i="2"/>
  <c r="A67" i="2"/>
  <c r="AG62" i="2"/>
  <c r="AG56" i="2"/>
  <c r="AD56" i="2"/>
  <c r="AC56" i="2"/>
  <c r="AH56" i="2"/>
  <c r="A56" i="2"/>
  <c r="AH50" i="2"/>
  <c r="U43" i="2"/>
  <c r="AG43" i="2"/>
  <c r="AD43" i="2"/>
  <c r="AC43" i="2"/>
  <c r="AH43" i="2"/>
  <c r="A43" i="2"/>
  <c r="AC31" i="2"/>
  <c r="AH31" i="2"/>
  <c r="AG31" i="2"/>
  <c r="AD31" i="2"/>
  <c r="A31" i="2"/>
  <c r="AC4" i="2"/>
  <c r="AH4" i="2"/>
  <c r="AH89" i="2"/>
  <c r="AG89" i="2"/>
  <c r="AD89" i="2"/>
  <c r="AC89" i="2"/>
  <c r="A89" i="2"/>
  <c r="AB97" i="3"/>
  <c r="O85" i="2"/>
  <c r="AH85" i="2"/>
  <c r="AD85" i="2"/>
  <c r="AC85" i="2"/>
  <c r="AG85" i="2"/>
  <c r="A85" i="2"/>
  <c r="AH82" i="2"/>
  <c r="AH78" i="2"/>
  <c r="F75" i="2"/>
  <c r="AG75" i="2"/>
  <c r="AD75" i="2"/>
  <c r="AC75" i="2"/>
  <c r="AH75" i="2"/>
  <c r="A75" i="2"/>
  <c r="AH71" i="2"/>
  <c r="AC71" i="2"/>
  <c r="AG71" i="2"/>
  <c r="AD71" i="2"/>
  <c r="A71" i="2"/>
  <c r="AH69" i="2"/>
  <c r="AD69" i="2"/>
  <c r="AC69" i="2"/>
  <c r="AG69" i="2"/>
  <c r="A69" i="2"/>
  <c r="T65" i="2"/>
  <c r="Q63" i="2"/>
  <c r="W60" i="2"/>
  <c r="AG60" i="2"/>
  <c r="AH60" i="2"/>
  <c r="AC60" i="2"/>
  <c r="AD60" i="2"/>
  <c r="A60" i="2"/>
  <c r="F57" i="2"/>
  <c r="AH57" i="2"/>
  <c r="AG57" i="2"/>
  <c r="AD57" i="2"/>
  <c r="AC57" i="2"/>
  <c r="A57" i="2"/>
  <c r="W51" i="2"/>
  <c r="S48" i="2"/>
  <c r="AG48" i="2"/>
  <c r="AH48" i="2"/>
  <c r="AD48" i="2"/>
  <c r="AC48" i="2"/>
  <c r="A48" i="2"/>
  <c r="I47" i="2"/>
  <c r="L45" i="2"/>
  <c r="AH45" i="2"/>
  <c r="AC45" i="2"/>
  <c r="AG45" i="2"/>
  <c r="AD45" i="2"/>
  <c r="A45" i="2"/>
  <c r="AH42" i="2"/>
  <c r="A38" i="2"/>
  <c r="I37" i="2"/>
  <c r="AH37" i="2"/>
  <c r="AD37" i="2"/>
  <c r="AC37" i="2"/>
  <c r="AG37" i="2"/>
  <c r="A37" i="2"/>
  <c r="G33" i="2"/>
  <c r="AH33" i="2"/>
  <c r="AG33" i="2"/>
  <c r="AD33" i="2"/>
  <c r="AC33" i="2"/>
  <c r="A33" i="2"/>
  <c r="U29" i="2"/>
  <c r="AH29" i="2"/>
  <c r="AD29" i="2"/>
  <c r="AG29" i="2"/>
  <c r="AC29" i="2"/>
  <c r="A29" i="2"/>
  <c r="W25" i="2"/>
  <c r="AH25" i="2"/>
  <c r="AG25" i="2"/>
  <c r="AC25" i="2"/>
  <c r="AD25" i="2"/>
  <c r="F23" i="2"/>
  <c r="H23" i="2"/>
  <c r="AH23" i="2"/>
  <c r="AD23" i="2"/>
  <c r="AC23" i="2"/>
  <c r="AG23" i="2"/>
  <c r="A23" i="2"/>
  <c r="AH31" i="3"/>
  <c r="G21" i="2"/>
  <c r="AH21" i="2"/>
  <c r="AD21" i="2"/>
  <c r="AG21" i="2"/>
  <c r="AC21" i="2"/>
  <c r="G17" i="2"/>
  <c r="AH17" i="2"/>
  <c r="AD17" i="2"/>
  <c r="AG17" i="2"/>
  <c r="AC17" i="2"/>
  <c r="AH13" i="2"/>
  <c r="AG13" i="2"/>
  <c r="AD13" i="2"/>
  <c r="AC13" i="2"/>
  <c r="AG10" i="2"/>
  <c r="AH3" i="2"/>
  <c r="AC3" i="2"/>
  <c r="AG3" i="2"/>
  <c r="AD3" i="2"/>
  <c r="I14" i="2"/>
  <c r="AH22" i="3"/>
  <c r="U13" i="2"/>
  <c r="O12" i="2"/>
  <c r="I11" i="2"/>
  <c r="I9" i="2"/>
  <c r="A9" i="2"/>
  <c r="AB17" i="3"/>
  <c r="W9" i="2"/>
  <c r="F7" i="2"/>
  <c r="H7" i="2"/>
  <c r="X4" i="2"/>
  <c r="G2" i="2"/>
  <c r="G8" i="2"/>
  <c r="B5" i="2"/>
  <c r="B3" i="2"/>
  <c r="W84" i="2"/>
  <c r="U75" i="2"/>
  <c r="L75" i="2"/>
  <c r="O75" i="2"/>
  <c r="S84" i="2"/>
  <c r="Z75" i="2"/>
  <c r="R75" i="2"/>
  <c r="I75" i="2"/>
  <c r="S21" i="2"/>
  <c r="Q85" i="2"/>
  <c r="L84" i="2"/>
  <c r="W75" i="2"/>
  <c r="Q75" i="2"/>
  <c r="H75" i="2"/>
  <c r="T57" i="2"/>
  <c r="V53" i="2"/>
  <c r="S41" i="2"/>
  <c r="O21" i="2"/>
  <c r="S12" i="2"/>
  <c r="R7" i="2"/>
  <c r="V91" i="2"/>
  <c r="U89" i="2"/>
  <c r="U33" i="2"/>
  <c r="R19" i="2"/>
  <c r="Q9" i="2"/>
  <c r="O91" i="2"/>
  <c r="S89" i="2"/>
  <c r="S70" i="2"/>
  <c r="W69" i="2"/>
  <c r="W47" i="2"/>
  <c r="M47" i="2"/>
  <c r="Y37" i="2"/>
  <c r="O37" i="2"/>
  <c r="S33" i="2"/>
  <c r="H19" i="2"/>
  <c r="O9" i="2"/>
  <c r="V7" i="2"/>
  <c r="W65" i="2"/>
  <c r="W61" i="2"/>
  <c r="M53" i="2"/>
  <c r="S51" i="2"/>
  <c r="R47" i="2"/>
  <c r="G47" i="2"/>
  <c r="U37" i="2"/>
  <c r="G37" i="2"/>
  <c r="O28" i="2"/>
  <c r="V23" i="2"/>
  <c r="I23" i="2"/>
  <c r="W21" i="2"/>
  <c r="L21" i="2"/>
  <c r="W19" i="2"/>
  <c r="W12" i="2"/>
  <c r="Q11" i="2"/>
  <c r="U9" i="2"/>
  <c r="L8" i="2"/>
  <c r="M7" i="2"/>
  <c r="Z91" i="2"/>
  <c r="R91" i="2"/>
  <c r="I91" i="2"/>
  <c r="I89" i="2"/>
  <c r="Y83" i="2"/>
  <c r="M83" i="2"/>
  <c r="M69" i="2"/>
  <c r="W67" i="2"/>
  <c r="J65" i="2"/>
  <c r="O64" i="2"/>
  <c r="L61" i="2"/>
  <c r="S59" i="2"/>
  <c r="I57" i="2"/>
  <c r="Y53" i="2"/>
  <c r="R53" i="2"/>
  <c r="I53" i="2"/>
  <c r="L51" i="2"/>
  <c r="S47" i="2"/>
  <c r="L47" i="2"/>
  <c r="B47" i="2"/>
  <c r="W41" i="2"/>
  <c r="L41" i="2"/>
  <c r="I33" i="2"/>
  <c r="U23" i="2"/>
  <c r="L23" i="2"/>
  <c r="V19" i="2"/>
  <c r="Y11" i="2"/>
  <c r="G11" i="2"/>
  <c r="X9" i="2"/>
  <c r="S9" i="2"/>
  <c r="G9" i="2"/>
  <c r="W91" i="2"/>
  <c r="Q91" i="2"/>
  <c r="H91" i="2"/>
  <c r="W83" i="2"/>
  <c r="G83" i="2"/>
  <c r="O78" i="2"/>
  <c r="Y69" i="2"/>
  <c r="G69" i="2"/>
  <c r="S67" i="2"/>
  <c r="O59" i="2"/>
  <c r="W53" i="2"/>
  <c r="Q53" i="2"/>
  <c r="G53" i="2"/>
  <c r="U41" i="2"/>
  <c r="I41" i="2"/>
  <c r="V39" i="2"/>
  <c r="L36" i="2"/>
  <c r="U91" i="2"/>
  <c r="L91" i="2"/>
  <c r="B91" i="2"/>
  <c r="O89" i="2"/>
  <c r="W87" i="2"/>
  <c r="R83" i="2"/>
  <c r="O79" i="2"/>
  <c r="S69" i="2"/>
  <c r="O65" i="2"/>
  <c r="S64" i="2"/>
  <c r="R61" i="2"/>
  <c r="W59" i="2"/>
  <c r="O57" i="2"/>
  <c r="S53" i="2"/>
  <c r="L53" i="2"/>
  <c r="B53" i="2"/>
  <c r="O51" i="2"/>
  <c r="O41" i="2"/>
  <c r="O33" i="2"/>
  <c r="O11" i="2"/>
  <c r="Y9" i="2"/>
  <c r="T9" i="2"/>
  <c r="L9" i="2"/>
  <c r="M39" i="2"/>
  <c r="U17" i="2"/>
  <c r="W76" i="2"/>
  <c r="R69" i="2"/>
  <c r="L69" i="2"/>
  <c r="Q61" i="2"/>
  <c r="B61" i="2"/>
  <c r="S17" i="2"/>
  <c r="Y91" i="2"/>
  <c r="S91" i="2"/>
  <c r="M91" i="2"/>
  <c r="G91" i="2"/>
  <c r="O87" i="2"/>
  <c r="V83" i="2"/>
  <c r="Q83" i="2"/>
  <c r="I83" i="2"/>
  <c r="B83" i="2"/>
  <c r="S81" i="2"/>
  <c r="W77" i="2"/>
  <c r="S76" i="2"/>
  <c r="Y75" i="2"/>
  <c r="S75" i="2"/>
  <c r="M75" i="2"/>
  <c r="G75" i="2"/>
  <c r="W72" i="2"/>
  <c r="V69" i="2"/>
  <c r="Q69" i="2"/>
  <c r="I69" i="2"/>
  <c r="B69" i="2"/>
  <c r="L67" i="2"/>
  <c r="Z61" i="2"/>
  <c r="U61" i="2"/>
  <c r="O61" i="2"/>
  <c r="H61" i="2"/>
  <c r="W55" i="2"/>
  <c r="U51" i="2"/>
  <c r="I51" i="2"/>
  <c r="Y41" i="2"/>
  <c r="Q41" i="2"/>
  <c r="Y39" i="2"/>
  <c r="R39" i="2"/>
  <c r="I39" i="2"/>
  <c r="Z35" i="2"/>
  <c r="W27" i="2"/>
  <c r="O25" i="2"/>
  <c r="Y23" i="2"/>
  <c r="S23" i="2"/>
  <c r="M23" i="2"/>
  <c r="G23" i="2"/>
  <c r="Y21" i="2"/>
  <c r="Q21" i="2"/>
  <c r="O17" i="2"/>
  <c r="I12" i="2"/>
  <c r="A12" i="2"/>
  <c r="U11" i="2"/>
  <c r="L11" i="2"/>
  <c r="Z7" i="2"/>
  <c r="Y5" i="2"/>
  <c r="L83" i="2"/>
  <c r="V61" i="2"/>
  <c r="I61" i="2"/>
  <c r="S39" i="2"/>
  <c r="L39" i="2"/>
  <c r="W30" i="2"/>
  <c r="W88" i="2"/>
  <c r="Z83" i="2"/>
  <c r="U83" i="2"/>
  <c r="O83" i="2"/>
  <c r="H83" i="2"/>
  <c r="O77" i="2"/>
  <c r="L76" i="2"/>
  <c r="Z69" i="2"/>
  <c r="U69" i="2"/>
  <c r="O69" i="2"/>
  <c r="H69" i="2"/>
  <c r="Y63" i="2"/>
  <c r="Y61" i="2"/>
  <c r="S61" i="2"/>
  <c r="M61" i="2"/>
  <c r="G61" i="2"/>
  <c r="W56" i="2"/>
  <c r="O44" i="2"/>
  <c r="W39" i="2"/>
  <c r="Q39" i="2"/>
  <c r="G39" i="2"/>
  <c r="W36" i="2"/>
  <c r="M35" i="2"/>
  <c r="W28" i="2"/>
  <c r="I17" i="2"/>
  <c r="A17" i="2"/>
  <c r="AH25" i="3"/>
  <c r="S11" i="2"/>
  <c r="W8" i="2"/>
  <c r="X5" i="2"/>
  <c r="W74" i="2"/>
  <c r="G71" i="2"/>
  <c r="Q71" i="2"/>
  <c r="F27" i="2"/>
  <c r="J27" i="2"/>
  <c r="P27" i="2"/>
  <c r="T27" i="2"/>
  <c r="X27" i="2"/>
  <c r="H27" i="2"/>
  <c r="M27" i="2"/>
  <c r="R27" i="2"/>
  <c r="V27" i="2"/>
  <c r="Z27" i="2"/>
  <c r="G24" i="2"/>
  <c r="O24" i="2"/>
  <c r="I24" i="2"/>
  <c r="A24" i="2"/>
  <c r="AH32" i="3"/>
  <c r="U24" i="2"/>
  <c r="I15" i="2"/>
  <c r="A15" i="2"/>
  <c r="AH23" i="3"/>
  <c r="W15" i="2"/>
  <c r="O15" i="2"/>
  <c r="W89" i="2"/>
  <c r="L89" i="2"/>
  <c r="Q88" i="2"/>
  <c r="T87" i="2"/>
  <c r="J87" i="2"/>
  <c r="W85" i="2"/>
  <c r="U84" i="2"/>
  <c r="I84" i="2"/>
  <c r="O81" i="2"/>
  <c r="W80" i="2"/>
  <c r="W79" i="2"/>
  <c r="Q77" i="2"/>
  <c r="U76" i="2"/>
  <c r="I76" i="2"/>
  <c r="I72" i="2"/>
  <c r="S72" i="2"/>
  <c r="W66" i="2"/>
  <c r="G63" i="2"/>
  <c r="G59" i="2"/>
  <c r="I59" i="2"/>
  <c r="U59" i="2"/>
  <c r="G48" i="2"/>
  <c r="O48" i="2"/>
  <c r="W48" i="2"/>
  <c r="F41" i="2"/>
  <c r="J41" i="2"/>
  <c r="P41" i="2"/>
  <c r="T41" i="2"/>
  <c r="X41" i="2"/>
  <c r="H41" i="2"/>
  <c r="M41" i="2"/>
  <c r="R41" i="2"/>
  <c r="V41" i="2"/>
  <c r="Z41" i="2"/>
  <c r="G29" i="2"/>
  <c r="L29" i="2"/>
  <c r="U27" i="2"/>
  <c r="L27" i="2"/>
  <c r="W24" i="2"/>
  <c r="G20" i="2"/>
  <c r="L20" i="2"/>
  <c r="W16" i="2"/>
  <c r="F11" i="2"/>
  <c r="H11" i="2"/>
  <c r="J11" i="2"/>
  <c r="P11" i="2"/>
  <c r="T11" i="2"/>
  <c r="X11" i="2"/>
  <c r="M11" i="2"/>
  <c r="R11" i="2"/>
  <c r="V11" i="2"/>
  <c r="Z11" i="2"/>
  <c r="A6" i="2"/>
  <c r="S87" i="2"/>
  <c r="I87" i="2"/>
  <c r="S86" i="2"/>
  <c r="W81" i="2"/>
  <c r="L81" i="2"/>
  <c r="Q80" i="2"/>
  <c r="Q74" i="2"/>
  <c r="J73" i="2"/>
  <c r="W73" i="2"/>
  <c r="W71" i="2"/>
  <c r="O66" i="2"/>
  <c r="I45" i="2"/>
  <c r="U45" i="2"/>
  <c r="O45" i="2"/>
  <c r="L43" i="2"/>
  <c r="G28" i="2"/>
  <c r="Q28" i="2"/>
  <c r="Y28" i="2"/>
  <c r="L28" i="2"/>
  <c r="U28" i="2"/>
  <c r="S27" i="2"/>
  <c r="I27" i="2"/>
  <c r="I26" i="2"/>
  <c r="S24" i="2"/>
  <c r="G13" i="2"/>
  <c r="L13" i="2"/>
  <c r="X87" i="2"/>
  <c r="P87" i="2"/>
  <c r="O84" i="2"/>
  <c r="U81" i="2"/>
  <c r="I81" i="2"/>
  <c r="O80" i="2"/>
  <c r="O76" i="2"/>
  <c r="O71" i="2"/>
  <c r="G67" i="2"/>
  <c r="I67" i="2"/>
  <c r="U67" i="2"/>
  <c r="W63" i="2"/>
  <c r="S49" i="2"/>
  <c r="W49" i="2"/>
  <c r="W45" i="2"/>
  <c r="Q42" i="2"/>
  <c r="G40" i="2"/>
  <c r="O40" i="2"/>
  <c r="W40" i="2"/>
  <c r="F35" i="2"/>
  <c r="R35" i="2"/>
  <c r="H35" i="2"/>
  <c r="W35" i="2"/>
  <c r="S31" i="2"/>
  <c r="W31" i="2"/>
  <c r="S28" i="2"/>
  <c r="Y27" i="2"/>
  <c r="Q27" i="2"/>
  <c r="G27" i="2"/>
  <c r="L24" i="2"/>
  <c r="S15" i="2"/>
  <c r="G12" i="2"/>
  <c r="Q12" i="2"/>
  <c r="Y12" i="2"/>
  <c r="L12" i="2"/>
  <c r="U12" i="2"/>
  <c r="I10" i="2"/>
  <c r="W57" i="2"/>
  <c r="J57" i="2"/>
  <c r="S56" i="2"/>
  <c r="Z53" i="2"/>
  <c r="U53" i="2"/>
  <c r="O53" i="2"/>
  <c r="H53" i="2"/>
  <c r="Z47" i="2"/>
  <c r="U47" i="2"/>
  <c r="O47" i="2"/>
  <c r="H47" i="2"/>
  <c r="W44" i="2"/>
  <c r="Z39" i="2"/>
  <c r="U39" i="2"/>
  <c r="O39" i="2"/>
  <c r="H39" i="2"/>
  <c r="S37" i="2"/>
  <c r="U36" i="2"/>
  <c r="W33" i="2"/>
  <c r="L33" i="2"/>
  <c r="Z19" i="2"/>
  <c r="M19" i="2"/>
  <c r="W17" i="2"/>
  <c r="L17" i="2"/>
  <c r="Z9" i="2"/>
  <c r="V9" i="2"/>
  <c r="R9" i="2"/>
  <c r="U8" i="2"/>
  <c r="T5" i="2"/>
  <c r="U5" i="2"/>
  <c r="L5" i="2"/>
  <c r="P5" i="2"/>
  <c r="J5" i="2"/>
  <c r="W5" i="2"/>
  <c r="S5" i="2"/>
  <c r="I5" i="2"/>
  <c r="A5" i="2"/>
  <c r="AH13" i="3" s="1"/>
  <c r="Z5" i="2"/>
  <c r="V5" i="2"/>
  <c r="M5" i="2"/>
  <c r="G5" i="2"/>
  <c r="G87" i="2"/>
  <c r="L87" i="2"/>
  <c r="Q87" i="2"/>
  <c r="U87" i="2"/>
  <c r="Y87" i="2"/>
  <c r="B87" i="2"/>
  <c r="H87" i="2"/>
  <c r="M87" i="2"/>
  <c r="R87" i="2"/>
  <c r="V87" i="2"/>
  <c r="Z87" i="2"/>
  <c r="I66" i="2"/>
  <c r="I63" i="2"/>
  <c r="S63" i="2"/>
  <c r="L63" i="2"/>
  <c r="U63" i="2"/>
  <c r="F52" i="2"/>
  <c r="O52" i="2"/>
  <c r="I52" i="2"/>
  <c r="S52" i="2"/>
  <c r="O34" i="2"/>
  <c r="I25" i="2"/>
  <c r="A25" i="2"/>
  <c r="AH33" i="3"/>
  <c r="S25" i="2"/>
  <c r="Y25" i="2"/>
  <c r="L25" i="2"/>
  <c r="U25" i="2"/>
  <c r="G25" i="2"/>
  <c r="Q25" i="2"/>
  <c r="I16" i="2"/>
  <c r="A16" i="2"/>
  <c r="AH24" i="3"/>
  <c r="S16" i="2"/>
  <c r="Y16" i="2"/>
  <c r="Q16" i="2"/>
  <c r="L16" i="2"/>
  <c r="U16" i="2"/>
  <c r="G16" i="2"/>
  <c r="Y80" i="2"/>
  <c r="T79" i="2"/>
  <c r="Y77" i="2"/>
  <c r="T73" i="2"/>
  <c r="Y71" i="2"/>
  <c r="S65" i="2"/>
  <c r="X57" i="2"/>
  <c r="P57" i="2"/>
  <c r="P4" i="2"/>
  <c r="P2" i="2"/>
  <c r="L2" i="2"/>
  <c r="G79" i="2"/>
  <c r="L79" i="2"/>
  <c r="Q79" i="2"/>
  <c r="U79" i="2"/>
  <c r="Y79" i="2"/>
  <c r="B79" i="2"/>
  <c r="H79" i="2"/>
  <c r="M79" i="2"/>
  <c r="R79" i="2"/>
  <c r="V79" i="2"/>
  <c r="Z79" i="2"/>
  <c r="G73" i="2"/>
  <c r="L73" i="2"/>
  <c r="Q73" i="2"/>
  <c r="U73" i="2"/>
  <c r="Y73" i="2"/>
  <c r="B73" i="2"/>
  <c r="H73" i="2"/>
  <c r="M73" i="2"/>
  <c r="R73" i="2"/>
  <c r="V73" i="2"/>
  <c r="Z73" i="2"/>
  <c r="O68" i="2"/>
  <c r="S68" i="2"/>
  <c r="U58" i="2"/>
  <c r="I55" i="2"/>
  <c r="S55" i="2"/>
  <c r="L55" i="2"/>
  <c r="U55" i="2"/>
  <c r="G49" i="2"/>
  <c r="L49" i="2"/>
  <c r="Q49" i="2"/>
  <c r="U49" i="2"/>
  <c r="Y49" i="2"/>
  <c r="F49" i="2"/>
  <c r="J49" i="2"/>
  <c r="T49" i="2"/>
  <c r="X49" i="2"/>
  <c r="B49" i="2"/>
  <c r="H49" i="2"/>
  <c r="M49" i="2"/>
  <c r="R49" i="2"/>
  <c r="V49" i="2"/>
  <c r="Z49" i="2"/>
  <c r="P49" i="2"/>
  <c r="G31" i="2"/>
  <c r="L31" i="2"/>
  <c r="Q31" i="2"/>
  <c r="U31" i="2"/>
  <c r="Y31" i="2"/>
  <c r="F31" i="2"/>
  <c r="P31" i="2"/>
  <c r="H31" i="2"/>
  <c r="M31" i="2"/>
  <c r="R31" i="2"/>
  <c r="V31" i="2"/>
  <c r="Z31" i="2"/>
  <c r="J31" i="2"/>
  <c r="T31" i="2"/>
  <c r="X31" i="2"/>
  <c r="I88" i="2"/>
  <c r="S88" i="2"/>
  <c r="L88" i="2"/>
  <c r="U88" i="2"/>
  <c r="I85" i="2"/>
  <c r="S85" i="2"/>
  <c r="L85" i="2"/>
  <c r="U85" i="2"/>
  <c r="G65" i="2"/>
  <c r="L65" i="2"/>
  <c r="Q65" i="2"/>
  <c r="U65" i="2"/>
  <c r="Y65" i="2"/>
  <c r="B65" i="2"/>
  <c r="H65" i="2"/>
  <c r="M65" i="2"/>
  <c r="R65" i="2"/>
  <c r="V65" i="2"/>
  <c r="Z65" i="2"/>
  <c r="O60" i="2"/>
  <c r="S60" i="2"/>
  <c r="Y50" i="2"/>
  <c r="I32" i="2"/>
  <c r="S32" i="2"/>
  <c r="G32" i="2"/>
  <c r="Q32" i="2"/>
  <c r="L32" i="2"/>
  <c r="U32" i="2"/>
  <c r="Y32" i="2"/>
  <c r="I18" i="2"/>
  <c r="AH26" i="3"/>
  <c r="X79" i="2"/>
  <c r="P79" i="2"/>
  <c r="F79" i="2"/>
  <c r="X73" i="2"/>
  <c r="P73" i="2"/>
  <c r="F73" i="2"/>
  <c r="I68" i="2"/>
  <c r="G58" i="2"/>
  <c r="Y55" i="2"/>
  <c r="G55" i="2"/>
  <c r="I49" i="2"/>
  <c r="I31" i="2"/>
  <c r="I80" i="2"/>
  <c r="S80" i="2"/>
  <c r="L80" i="2"/>
  <c r="U80" i="2"/>
  <c r="I77" i="2"/>
  <c r="S77" i="2"/>
  <c r="L77" i="2"/>
  <c r="U77" i="2"/>
  <c r="I71" i="2"/>
  <c r="S71" i="2"/>
  <c r="L71" i="2"/>
  <c r="U71" i="2"/>
  <c r="G57" i="2"/>
  <c r="L57" i="2"/>
  <c r="Q57" i="2"/>
  <c r="U57" i="2"/>
  <c r="Y57" i="2"/>
  <c r="B57" i="2"/>
  <c r="H57" i="2"/>
  <c r="M57" i="2"/>
  <c r="R57" i="2"/>
  <c r="V57" i="2"/>
  <c r="Z57" i="2"/>
  <c r="G15" i="2"/>
  <c r="L15" i="2"/>
  <c r="Q15" i="2"/>
  <c r="U15" i="2"/>
  <c r="Y15" i="2"/>
  <c r="T15" i="2"/>
  <c r="F15" i="2"/>
  <c r="J15" i="2"/>
  <c r="P15" i="2"/>
  <c r="X15" i="2"/>
  <c r="H15" i="2"/>
  <c r="M15" i="2"/>
  <c r="R15" i="2"/>
  <c r="V15" i="2"/>
  <c r="Z15" i="2"/>
  <c r="B4" i="2"/>
  <c r="M4" i="2"/>
  <c r="V4" i="2"/>
  <c r="Z4" i="2"/>
  <c r="Q4" i="2"/>
  <c r="U4" i="2"/>
  <c r="Y4" i="2"/>
  <c r="J4" i="2"/>
  <c r="O4" i="2"/>
  <c r="W4" i="2"/>
  <c r="Y88" i="2"/>
  <c r="G88" i="2"/>
  <c r="Y85" i="2"/>
  <c r="G85" i="2"/>
  <c r="S79" i="2"/>
  <c r="I79" i="2"/>
  <c r="S73" i="2"/>
  <c r="I73" i="2"/>
  <c r="W68" i="2"/>
  <c r="X65" i="2"/>
  <c r="P65" i="2"/>
  <c r="F65" i="2"/>
  <c r="I60" i="2"/>
  <c r="O58" i="2"/>
  <c r="O55" i="2"/>
  <c r="O49" i="2"/>
  <c r="O32" i="2"/>
  <c r="O31" i="2"/>
  <c r="S19" i="2"/>
  <c r="I19" i="2"/>
  <c r="O8" i="2"/>
  <c r="S7" i="2"/>
  <c r="X91" i="2"/>
  <c r="T91" i="2"/>
  <c r="P91" i="2"/>
  <c r="J91" i="2"/>
  <c r="F91" i="2"/>
  <c r="Y89" i="2"/>
  <c r="Q89" i="2"/>
  <c r="G89" i="2"/>
  <c r="Y84" i="2"/>
  <c r="Q84" i="2"/>
  <c r="G84" i="2"/>
  <c r="X83" i="2"/>
  <c r="T83" i="2"/>
  <c r="P83" i="2"/>
  <c r="J83" i="2"/>
  <c r="F83" i="2"/>
  <c r="Y81" i="2"/>
  <c r="Q81" i="2"/>
  <c r="G81" i="2"/>
  <c r="Y76" i="2"/>
  <c r="Q76" i="2"/>
  <c r="G76" i="2"/>
  <c r="X75" i="2"/>
  <c r="T75" i="2"/>
  <c r="P75" i="2"/>
  <c r="J75" i="2"/>
  <c r="Q70" i="2"/>
  <c r="X69" i="2"/>
  <c r="T69" i="2"/>
  <c r="P69" i="2"/>
  <c r="J69" i="2"/>
  <c r="F69" i="2"/>
  <c r="Y67" i="2"/>
  <c r="Q67" i="2"/>
  <c r="X61" i="2"/>
  <c r="T61" i="2"/>
  <c r="P61" i="2"/>
  <c r="J61" i="2"/>
  <c r="F61" i="2"/>
  <c r="Y59" i="2"/>
  <c r="Q59" i="2"/>
  <c r="I56" i="2"/>
  <c r="Y54" i="2"/>
  <c r="X53" i="2"/>
  <c r="T53" i="2"/>
  <c r="P53" i="2"/>
  <c r="J53" i="2"/>
  <c r="F53" i="2"/>
  <c r="Y51" i="2"/>
  <c r="Q51" i="2"/>
  <c r="G51" i="2"/>
  <c r="I48" i="2"/>
  <c r="X47" i="2"/>
  <c r="T47" i="2"/>
  <c r="P47" i="2"/>
  <c r="J47" i="2"/>
  <c r="F47" i="2"/>
  <c r="Y45" i="2"/>
  <c r="Q45" i="2"/>
  <c r="G45" i="2"/>
  <c r="S43" i="2"/>
  <c r="I43" i="2"/>
  <c r="I40" i="2"/>
  <c r="X39" i="2"/>
  <c r="T39" i="2"/>
  <c r="P39" i="2"/>
  <c r="J39" i="2"/>
  <c r="S36" i="2"/>
  <c r="I36" i="2"/>
  <c r="Y35" i="2"/>
  <c r="U35" i="2"/>
  <c r="Q35" i="2"/>
  <c r="L35" i="2"/>
  <c r="G35" i="2"/>
  <c r="Y33" i="2"/>
  <c r="Q33" i="2"/>
  <c r="S29" i="2"/>
  <c r="I29" i="2"/>
  <c r="Y24" i="2"/>
  <c r="Q24" i="2"/>
  <c r="X23" i="2"/>
  <c r="T23" i="2"/>
  <c r="P23" i="2"/>
  <c r="J23" i="2"/>
  <c r="S20" i="2"/>
  <c r="I20" i="2"/>
  <c r="A20" i="2"/>
  <c r="AH28" i="3"/>
  <c r="Y19" i="2"/>
  <c r="U19" i="2"/>
  <c r="Q19" i="2"/>
  <c r="L19" i="2"/>
  <c r="G19" i="2"/>
  <c r="Y17" i="2"/>
  <c r="Q17" i="2"/>
  <c r="S13" i="2"/>
  <c r="I13" i="2"/>
  <c r="A13" i="2"/>
  <c r="S8" i="2"/>
  <c r="I8" i="2"/>
  <c r="Y7" i="2"/>
  <c r="U7" i="2"/>
  <c r="Q7" i="2"/>
  <c r="L7" i="2"/>
  <c r="G7" i="2"/>
  <c r="O6" i="2"/>
  <c r="X3" i="2"/>
  <c r="P3" i="2"/>
  <c r="W43" i="2"/>
  <c r="O43" i="2"/>
  <c r="O36" i="2"/>
  <c r="W29" i="2"/>
  <c r="O29" i="2"/>
  <c r="W20" i="2"/>
  <c r="O20" i="2"/>
  <c r="O19" i="2"/>
  <c r="W13" i="2"/>
  <c r="O13" i="2"/>
  <c r="S35" i="2"/>
  <c r="O35" i="2"/>
  <c r="I35" i="2"/>
  <c r="W7" i="2"/>
  <c r="O7" i="2"/>
  <c r="I7" i="2"/>
  <c r="A7" i="2"/>
  <c r="Y43" i="2"/>
  <c r="Q43" i="2"/>
  <c r="G43" i="2"/>
  <c r="Y36" i="2"/>
  <c r="Q36" i="2"/>
  <c r="X35" i="2"/>
  <c r="T35" i="2"/>
  <c r="P35" i="2"/>
  <c r="J35" i="2"/>
  <c r="Y29" i="2"/>
  <c r="Q29" i="2"/>
  <c r="Y20" i="2"/>
  <c r="Q20" i="2"/>
  <c r="X19" i="2"/>
  <c r="T19" i="2"/>
  <c r="P19" i="2"/>
  <c r="J19" i="2"/>
  <c r="Y13" i="2"/>
  <c r="Q13" i="2"/>
  <c r="Y8" i="2"/>
  <c r="Q8" i="2"/>
  <c r="X7" i="2"/>
  <c r="T7" i="2"/>
  <c r="P7" i="2"/>
  <c r="J7" i="2"/>
  <c r="I2" i="2"/>
  <c r="A2" i="2" s="1"/>
  <c r="J2" i="2"/>
  <c r="Y3" i="2"/>
  <c r="U3" i="2"/>
  <c r="Q3" i="2"/>
  <c r="I3" i="2"/>
  <c r="A3" i="2" s="1"/>
  <c r="AB11" i="3" s="1"/>
  <c r="V3" i="2"/>
  <c r="Z3" i="2"/>
  <c r="L3" i="2"/>
  <c r="B41" i="2"/>
  <c r="B39" i="2"/>
  <c r="B35" i="2"/>
  <c r="B31" i="2"/>
  <c r="B27" i="2"/>
  <c r="B23" i="2"/>
  <c r="B19" i="2"/>
  <c r="B15" i="2"/>
  <c r="B11" i="2"/>
  <c r="B7" i="2"/>
  <c r="B75" i="2"/>
  <c r="G72" i="2"/>
  <c r="L72" i="2"/>
  <c r="Q72" i="2"/>
  <c r="U72" i="2"/>
  <c r="Y72" i="2"/>
  <c r="B71" i="2"/>
  <c r="F71" i="2"/>
  <c r="H71" i="2"/>
  <c r="J71" i="2"/>
  <c r="M71" i="2"/>
  <c r="P71" i="2"/>
  <c r="R71" i="2"/>
  <c r="T71" i="2"/>
  <c r="V71" i="2"/>
  <c r="X71" i="2"/>
  <c r="Z71" i="2"/>
  <c r="G68" i="2"/>
  <c r="L68" i="2"/>
  <c r="Q68" i="2"/>
  <c r="U68" i="2"/>
  <c r="Y68" i="2"/>
  <c r="B67" i="2"/>
  <c r="F67" i="2"/>
  <c r="H67" i="2"/>
  <c r="J67" i="2"/>
  <c r="M67" i="2"/>
  <c r="P67" i="2"/>
  <c r="R67" i="2"/>
  <c r="T67" i="2"/>
  <c r="V67" i="2"/>
  <c r="X67" i="2"/>
  <c r="Z67" i="2"/>
  <c r="G64" i="2"/>
  <c r="L64" i="2"/>
  <c r="Q64" i="2"/>
  <c r="U64" i="2"/>
  <c r="Y64" i="2"/>
  <c r="B63" i="2"/>
  <c r="F63" i="2"/>
  <c r="H63" i="2"/>
  <c r="J63" i="2"/>
  <c r="M63" i="2"/>
  <c r="P63" i="2"/>
  <c r="R63" i="2"/>
  <c r="T63" i="2"/>
  <c r="V63" i="2"/>
  <c r="X63" i="2"/>
  <c r="Z63" i="2"/>
  <c r="G60" i="2"/>
  <c r="L60" i="2"/>
  <c r="Q60" i="2"/>
  <c r="U60" i="2"/>
  <c r="Y60" i="2"/>
  <c r="B59" i="2"/>
  <c r="F59" i="2"/>
  <c r="H59" i="2"/>
  <c r="J59" i="2"/>
  <c r="M59" i="2"/>
  <c r="P59" i="2"/>
  <c r="R59" i="2"/>
  <c r="T59" i="2"/>
  <c r="V59" i="2"/>
  <c r="X59" i="2"/>
  <c r="Z59" i="2"/>
  <c r="Z89" i="2"/>
  <c r="X89" i="2"/>
  <c r="V89" i="2"/>
  <c r="T89" i="2"/>
  <c r="R89" i="2"/>
  <c r="P89" i="2"/>
  <c r="M89" i="2"/>
  <c r="J89" i="2"/>
  <c r="H89" i="2"/>
  <c r="F89" i="2"/>
  <c r="B89" i="2"/>
  <c r="Z85" i="2"/>
  <c r="X85" i="2"/>
  <c r="V85" i="2"/>
  <c r="T85" i="2"/>
  <c r="R85" i="2"/>
  <c r="P85" i="2"/>
  <c r="M85" i="2"/>
  <c r="J85" i="2"/>
  <c r="H85" i="2"/>
  <c r="F85" i="2"/>
  <c r="B85" i="2"/>
  <c r="Z81" i="2"/>
  <c r="X81" i="2"/>
  <c r="V81" i="2"/>
  <c r="T81" i="2"/>
  <c r="R81" i="2"/>
  <c r="P81" i="2"/>
  <c r="M81" i="2"/>
  <c r="J81" i="2"/>
  <c r="H81" i="2"/>
  <c r="F81" i="2"/>
  <c r="B81" i="2"/>
  <c r="Z77" i="2"/>
  <c r="X77" i="2"/>
  <c r="V77" i="2"/>
  <c r="T77" i="2"/>
  <c r="R77" i="2"/>
  <c r="P77" i="2"/>
  <c r="M77" i="2"/>
  <c r="J77" i="2"/>
  <c r="H77" i="2"/>
  <c r="F77" i="2"/>
  <c r="B77" i="2"/>
  <c r="Y56" i="2"/>
  <c r="U56" i="2"/>
  <c r="Q56" i="2"/>
  <c r="L56" i="2"/>
  <c r="G56" i="2"/>
  <c r="Z55" i="2"/>
  <c r="X55" i="2"/>
  <c r="V55" i="2"/>
  <c r="T55" i="2"/>
  <c r="R55" i="2"/>
  <c r="P55" i="2"/>
  <c r="M55" i="2"/>
  <c r="J55" i="2"/>
  <c r="H55" i="2"/>
  <c r="F55" i="2"/>
  <c r="B55" i="2"/>
  <c r="Y52" i="2"/>
  <c r="U52" i="2"/>
  <c r="Q52" i="2"/>
  <c r="L52" i="2"/>
  <c r="G52" i="2"/>
  <c r="Z51" i="2"/>
  <c r="X51" i="2"/>
  <c r="V51" i="2"/>
  <c r="T51" i="2"/>
  <c r="R51" i="2"/>
  <c r="P51" i="2"/>
  <c r="M51" i="2"/>
  <c r="J51" i="2"/>
  <c r="H51" i="2"/>
  <c r="F51" i="2"/>
  <c r="B51" i="2"/>
  <c r="Z45" i="2"/>
  <c r="X45" i="2"/>
  <c r="V45" i="2"/>
  <c r="T45" i="2"/>
  <c r="R45" i="2"/>
  <c r="P45" i="2"/>
  <c r="M45" i="2"/>
  <c r="J45" i="2"/>
  <c r="H45" i="2"/>
  <c r="F45" i="2"/>
  <c r="B45" i="2"/>
  <c r="S44" i="2"/>
  <c r="I44" i="2"/>
  <c r="Z43" i="2"/>
  <c r="X43" i="2"/>
  <c r="V43" i="2"/>
  <c r="T43" i="2"/>
  <c r="R43" i="2"/>
  <c r="P43" i="2"/>
  <c r="M43" i="2"/>
  <c r="J43" i="2"/>
  <c r="H43" i="2"/>
  <c r="F43" i="2"/>
  <c r="B43" i="2"/>
  <c r="Q38" i="2"/>
  <c r="Z37" i="2"/>
  <c r="X37" i="2"/>
  <c r="V37" i="2"/>
  <c r="T37" i="2"/>
  <c r="R37" i="2"/>
  <c r="P37" i="2"/>
  <c r="M37" i="2"/>
  <c r="J37" i="2"/>
  <c r="F37" i="2"/>
  <c r="H37" i="2"/>
  <c r="B37" i="2"/>
  <c r="L34" i="2"/>
  <c r="Z33" i="2"/>
  <c r="X33" i="2"/>
  <c r="V33" i="2"/>
  <c r="T33" i="2"/>
  <c r="R33" i="2"/>
  <c r="P33" i="2"/>
  <c r="M33" i="2"/>
  <c r="J33" i="2"/>
  <c r="F33" i="2"/>
  <c r="H33" i="2"/>
  <c r="B33" i="2"/>
  <c r="L30" i="2"/>
  <c r="Z29" i="2"/>
  <c r="X29" i="2"/>
  <c r="V29" i="2"/>
  <c r="T29" i="2"/>
  <c r="R29" i="2"/>
  <c r="P29" i="2"/>
  <c r="M29" i="2"/>
  <c r="J29" i="2"/>
  <c r="F29" i="2"/>
  <c r="H29" i="2"/>
  <c r="B29" i="2"/>
  <c r="L26" i="2"/>
  <c r="Z25" i="2"/>
  <c r="X25" i="2"/>
  <c r="V25" i="2"/>
  <c r="T25" i="2"/>
  <c r="R25" i="2"/>
  <c r="P25" i="2"/>
  <c r="M25" i="2"/>
  <c r="J25" i="2"/>
  <c r="F25" i="2"/>
  <c r="H25" i="2"/>
  <c r="B25" i="2"/>
  <c r="L22" i="2"/>
  <c r="Z21" i="2"/>
  <c r="X21" i="2"/>
  <c r="V21" i="2"/>
  <c r="T21" i="2"/>
  <c r="R21" i="2"/>
  <c r="P21" i="2"/>
  <c r="M21" i="2"/>
  <c r="J21" i="2"/>
  <c r="F21" i="2"/>
  <c r="H21" i="2"/>
  <c r="B21" i="2"/>
  <c r="L18" i="2"/>
  <c r="Z17" i="2"/>
  <c r="X17" i="2"/>
  <c r="V17" i="2"/>
  <c r="T17" i="2"/>
  <c r="R17" i="2"/>
  <c r="P17" i="2"/>
  <c r="M17" i="2"/>
  <c r="J17" i="2"/>
  <c r="F17" i="2"/>
  <c r="H17" i="2"/>
  <c r="B17" i="2"/>
  <c r="L14" i="2"/>
  <c r="Z13" i="2"/>
  <c r="X13" i="2"/>
  <c r="V13" i="2"/>
  <c r="T13" i="2"/>
  <c r="R13" i="2"/>
  <c r="P13" i="2"/>
  <c r="M13" i="2"/>
  <c r="J13" i="2"/>
  <c r="F13" i="2"/>
  <c r="H13" i="2"/>
  <c r="B13" i="2"/>
  <c r="L10" i="2"/>
  <c r="P9" i="2"/>
  <c r="M9" i="2"/>
  <c r="J9" i="2"/>
  <c r="F9" i="2"/>
  <c r="H9" i="2"/>
  <c r="B9" i="2"/>
  <c r="F5" i="2"/>
  <c r="H5" i="2" s="1"/>
  <c r="H50" i="2"/>
  <c r="Z50" i="2"/>
  <c r="J46" i="2"/>
  <c r="T46" i="2"/>
  <c r="M42" i="2"/>
  <c r="V42" i="2"/>
  <c r="F38" i="2"/>
  <c r="X38" i="2"/>
  <c r="V90" i="2"/>
  <c r="M90" i="2"/>
  <c r="Z88" i="2"/>
  <c r="X88" i="2"/>
  <c r="V88" i="2"/>
  <c r="T88" i="2"/>
  <c r="R88" i="2"/>
  <c r="P88" i="2"/>
  <c r="M88" i="2"/>
  <c r="J88" i="2"/>
  <c r="H88" i="2"/>
  <c r="F88" i="2"/>
  <c r="B88" i="2"/>
  <c r="R86" i="2"/>
  <c r="H86" i="2"/>
  <c r="Z84" i="2"/>
  <c r="X84" i="2"/>
  <c r="V84" i="2"/>
  <c r="T84" i="2"/>
  <c r="R84" i="2"/>
  <c r="P84" i="2"/>
  <c r="M84" i="2"/>
  <c r="J84" i="2"/>
  <c r="H84" i="2"/>
  <c r="F84" i="2"/>
  <c r="B84" i="2"/>
  <c r="V82" i="2"/>
  <c r="M82" i="2"/>
  <c r="Z80" i="2"/>
  <c r="X80" i="2"/>
  <c r="V80" i="2"/>
  <c r="T80" i="2"/>
  <c r="R80" i="2"/>
  <c r="P80" i="2"/>
  <c r="M80" i="2"/>
  <c r="J80" i="2"/>
  <c r="H80" i="2"/>
  <c r="F80" i="2"/>
  <c r="B80" i="2"/>
  <c r="R78" i="2"/>
  <c r="H78" i="2"/>
  <c r="Z76" i="2"/>
  <c r="X76" i="2"/>
  <c r="V76" i="2"/>
  <c r="T76" i="2"/>
  <c r="R76" i="2"/>
  <c r="P76" i="2"/>
  <c r="M76" i="2"/>
  <c r="J76" i="2"/>
  <c r="H76" i="2"/>
  <c r="F76" i="2"/>
  <c r="B76" i="2"/>
  <c r="V74" i="2"/>
  <c r="M74" i="2"/>
  <c r="Z72" i="2"/>
  <c r="X72" i="2"/>
  <c r="V72" i="2"/>
  <c r="T72" i="2"/>
  <c r="R72" i="2"/>
  <c r="P72" i="2"/>
  <c r="M72" i="2"/>
  <c r="J72" i="2"/>
  <c r="H72" i="2"/>
  <c r="F72" i="2"/>
  <c r="B72" i="2"/>
  <c r="R70" i="2"/>
  <c r="H70" i="2"/>
  <c r="Z68" i="2"/>
  <c r="X68" i="2"/>
  <c r="V68" i="2"/>
  <c r="T68" i="2"/>
  <c r="R68" i="2"/>
  <c r="P68" i="2"/>
  <c r="M68" i="2"/>
  <c r="J68" i="2"/>
  <c r="H68" i="2"/>
  <c r="F68" i="2"/>
  <c r="B68" i="2"/>
  <c r="V66" i="2"/>
  <c r="M66" i="2"/>
  <c r="Z64" i="2"/>
  <c r="X64" i="2"/>
  <c r="V64" i="2"/>
  <c r="T64" i="2"/>
  <c r="R64" i="2"/>
  <c r="P64" i="2"/>
  <c r="M64" i="2"/>
  <c r="J64" i="2"/>
  <c r="H64" i="2"/>
  <c r="F64" i="2"/>
  <c r="B64" i="2"/>
  <c r="R62" i="2"/>
  <c r="H62" i="2"/>
  <c r="Z60" i="2"/>
  <c r="X60" i="2"/>
  <c r="V60" i="2"/>
  <c r="T60" i="2"/>
  <c r="R60" i="2"/>
  <c r="P60" i="2"/>
  <c r="M60" i="2"/>
  <c r="J60" i="2"/>
  <c r="H60" i="2"/>
  <c r="F60" i="2"/>
  <c r="B60" i="2"/>
  <c r="V58" i="2"/>
  <c r="M58" i="2"/>
  <c r="Z56" i="2"/>
  <c r="X56" i="2"/>
  <c r="V56" i="2"/>
  <c r="T56" i="2"/>
  <c r="R56" i="2"/>
  <c r="P56" i="2"/>
  <c r="M56" i="2"/>
  <c r="J56" i="2"/>
  <c r="H56" i="2"/>
  <c r="F56" i="2"/>
  <c r="B56" i="2"/>
  <c r="R54" i="2"/>
  <c r="H54" i="2"/>
  <c r="Z52" i="2"/>
  <c r="X52" i="2"/>
  <c r="V52" i="2"/>
  <c r="T52" i="2"/>
  <c r="R52" i="2"/>
  <c r="P52" i="2"/>
  <c r="M52" i="2"/>
  <c r="J52" i="2"/>
  <c r="H52" i="2"/>
  <c r="Y48" i="2"/>
  <c r="U48" i="2"/>
  <c r="Q48" i="2"/>
  <c r="L48" i="2"/>
  <c r="Y44" i="2"/>
  <c r="U44" i="2"/>
  <c r="Q44" i="2"/>
  <c r="L44" i="2"/>
  <c r="Y40" i="2"/>
  <c r="U40" i="2"/>
  <c r="Q40" i="2"/>
  <c r="L40" i="2"/>
  <c r="B52" i="2"/>
  <c r="B48" i="2"/>
  <c r="F48" i="2"/>
  <c r="H48" i="2"/>
  <c r="J48" i="2"/>
  <c r="M48" i="2"/>
  <c r="P48" i="2"/>
  <c r="R48" i="2"/>
  <c r="T48" i="2"/>
  <c r="V48" i="2"/>
  <c r="X48" i="2"/>
  <c r="Z48" i="2"/>
  <c r="B44" i="2"/>
  <c r="F44" i="2"/>
  <c r="H44" i="2"/>
  <c r="J44" i="2"/>
  <c r="M44" i="2"/>
  <c r="P44" i="2"/>
  <c r="R44" i="2"/>
  <c r="T44" i="2"/>
  <c r="V44" i="2"/>
  <c r="X44" i="2"/>
  <c r="Z44" i="2"/>
  <c r="B40" i="2"/>
  <c r="F40" i="2"/>
  <c r="H40" i="2"/>
  <c r="J40" i="2"/>
  <c r="M40" i="2"/>
  <c r="P40" i="2"/>
  <c r="R40" i="2"/>
  <c r="T40" i="2"/>
  <c r="V40" i="2"/>
  <c r="X40" i="2"/>
  <c r="Z40" i="2"/>
  <c r="Z36" i="2"/>
  <c r="X36" i="2"/>
  <c r="V36" i="2"/>
  <c r="T36" i="2"/>
  <c r="R36" i="2"/>
  <c r="P36" i="2"/>
  <c r="M36" i="2"/>
  <c r="J36" i="2"/>
  <c r="F36" i="2"/>
  <c r="H36" i="2"/>
  <c r="B36" i="2"/>
  <c r="X34" i="2"/>
  <c r="T34" i="2"/>
  <c r="P34" i="2"/>
  <c r="H34" i="2"/>
  <c r="Z32" i="2"/>
  <c r="X32" i="2"/>
  <c r="V32" i="2"/>
  <c r="T32" i="2"/>
  <c r="R32" i="2"/>
  <c r="P32" i="2"/>
  <c r="M32" i="2"/>
  <c r="J32" i="2"/>
  <c r="F32" i="2"/>
  <c r="H32" i="2"/>
  <c r="B32" i="2"/>
  <c r="X30" i="2"/>
  <c r="T30" i="2"/>
  <c r="P30" i="2"/>
  <c r="H30" i="2"/>
  <c r="Z28" i="2"/>
  <c r="X28" i="2"/>
  <c r="V28" i="2"/>
  <c r="T28" i="2"/>
  <c r="R28" i="2"/>
  <c r="P28" i="2"/>
  <c r="M28" i="2"/>
  <c r="J28" i="2"/>
  <c r="F28" i="2"/>
  <c r="H28" i="2"/>
  <c r="B28" i="2"/>
  <c r="X26" i="2"/>
  <c r="T26" i="2"/>
  <c r="P26" i="2"/>
  <c r="H26" i="2"/>
  <c r="Z24" i="2"/>
  <c r="X24" i="2"/>
  <c r="V24" i="2"/>
  <c r="T24" i="2"/>
  <c r="R24" i="2"/>
  <c r="P24" i="2"/>
  <c r="M24" i="2"/>
  <c r="J24" i="2"/>
  <c r="F24" i="2"/>
  <c r="H24" i="2"/>
  <c r="B24" i="2"/>
  <c r="X22" i="2"/>
  <c r="T22" i="2"/>
  <c r="P22" i="2"/>
  <c r="H22" i="2"/>
  <c r="Z20" i="2"/>
  <c r="X20" i="2"/>
  <c r="V20" i="2"/>
  <c r="T20" i="2"/>
  <c r="R20" i="2"/>
  <c r="P20" i="2"/>
  <c r="M20" i="2"/>
  <c r="J20" i="2"/>
  <c r="F20" i="2"/>
  <c r="H20" i="2"/>
  <c r="B20" i="2"/>
  <c r="X18" i="2"/>
  <c r="T18" i="2"/>
  <c r="P18" i="2"/>
  <c r="H18" i="2"/>
  <c r="Z16" i="2"/>
  <c r="X16" i="2"/>
  <c r="V16" i="2"/>
  <c r="T16" i="2"/>
  <c r="R16" i="2"/>
  <c r="P16" i="2"/>
  <c r="M16" i="2"/>
  <c r="J16" i="2"/>
  <c r="F16" i="2"/>
  <c r="H16" i="2"/>
  <c r="B16" i="2"/>
  <c r="Z14" i="2"/>
  <c r="X14" i="2"/>
  <c r="T14" i="2"/>
  <c r="P14" i="2"/>
  <c r="J14" i="2"/>
  <c r="F14" i="2"/>
  <c r="Z12" i="2"/>
  <c r="X12" i="2"/>
  <c r="V12" i="2"/>
  <c r="T12" i="2"/>
  <c r="R12" i="2"/>
  <c r="P12" i="2"/>
  <c r="M12" i="2"/>
  <c r="J12" i="2"/>
  <c r="F12" i="2"/>
  <c r="H12" i="2"/>
  <c r="B12" i="2"/>
  <c r="V10" i="2"/>
  <c r="T10" i="2"/>
  <c r="P10" i="2"/>
  <c r="J10" i="2"/>
  <c r="H10" i="2"/>
  <c r="B10" i="2"/>
  <c r="Z8" i="2"/>
  <c r="X8" i="2"/>
  <c r="V8" i="2"/>
  <c r="T8" i="2"/>
  <c r="R8" i="2"/>
  <c r="P8" i="2"/>
  <c r="M8" i="2"/>
  <c r="J8" i="2"/>
  <c r="F8" i="2"/>
  <c r="H8" i="2"/>
  <c r="B8" i="2"/>
  <c r="V6" i="2"/>
  <c r="P6" i="2"/>
  <c r="M6" i="2"/>
  <c r="J6" i="2"/>
  <c r="B6" i="2"/>
  <c r="L4" i="2"/>
  <c r="I4" i="2"/>
  <c r="R4" i="2"/>
  <c r="G4" i="2"/>
  <c r="G3" i="2"/>
  <c r="J2" i="21"/>
  <c r="F4" i="2"/>
  <c r="H4" i="2" s="1"/>
  <c r="M3" i="2"/>
  <c r="J3" i="2"/>
  <c r="F3" i="2"/>
  <c r="H3" i="2" s="1"/>
  <c r="B2" i="2"/>
  <c r="Q2" i="2"/>
  <c r="U2" i="2"/>
  <c r="W2" i="2"/>
  <c r="X2" i="2"/>
  <c r="M2" i="2"/>
  <c r="T2" i="2"/>
  <c r="Y2" i="2"/>
  <c r="D7" i="17"/>
  <c r="F2" i="2"/>
  <c r="H2" i="2" s="1"/>
  <c r="Z2" i="2"/>
  <c r="AH83" i="3"/>
  <c r="AB83" i="3"/>
  <c r="AB81" i="3"/>
  <c r="AH81" i="3"/>
  <c r="W3" i="2"/>
  <c r="AE2" i="2"/>
  <c r="AA2" i="2"/>
  <c r="AB12" i="2"/>
  <c r="AH18" i="3"/>
  <c r="AB18" i="3"/>
  <c r="AF11" i="2"/>
  <c r="AB21" i="3"/>
  <c r="AH21" i="3"/>
  <c r="AB20" i="3"/>
  <c r="AH20" i="3"/>
  <c r="AB14" i="2"/>
  <c r="AF12" i="2"/>
  <c r="AB10" i="2"/>
  <c r="AB7" i="2"/>
  <c r="AF7" i="2"/>
  <c r="AB4" i="2"/>
  <c r="AB3" i="2"/>
  <c r="AF3" i="2"/>
  <c r="AB11" i="2"/>
  <c r="R2" i="2"/>
  <c r="AB8" i="2"/>
  <c r="AB5" i="2"/>
  <c r="AB13" i="2"/>
  <c r="AB2" i="2"/>
  <c r="AF8" i="2"/>
  <c r="AF5" i="2"/>
  <c r="AF13" i="2"/>
  <c r="AF2" i="2"/>
  <c r="AB9" i="2"/>
  <c r="A11" i="2"/>
  <c r="A8" i="2"/>
  <c r="AH16" i="3"/>
  <c r="A4" i="2"/>
  <c r="AH12" i="3" s="1"/>
  <c r="AB12" i="3"/>
  <c r="AB14" i="3"/>
  <c r="AH14" i="3"/>
  <c r="AB15" i="3"/>
  <c r="AH15" i="3"/>
  <c r="AB13" i="3"/>
  <c r="AH10" i="3"/>
  <c r="AB10" i="3"/>
  <c r="O2" i="2"/>
  <c r="V2" i="2"/>
  <c r="S2" i="2"/>
  <c r="R5" i="2"/>
  <c r="O5" i="2"/>
  <c r="S4" i="2"/>
  <c r="O3" i="2"/>
  <c r="S3" i="2"/>
  <c r="R3" i="2"/>
  <c r="AB16" i="3"/>
  <c r="AB19" i="3"/>
  <c r="AH19" i="3"/>
  <c r="AH11" i="3"/>
  <c r="AG4" i="2" l="1"/>
  <c r="AA4" i="2"/>
  <c r="T4" i="2"/>
  <c r="AD4" i="2"/>
  <c r="AF4" i="2"/>
  <c r="AL9" i="3"/>
  <c r="L14" i="5" s="1"/>
  <c r="C38" i="17" s="1"/>
  <c r="AJ9" i="3"/>
  <c r="C10" i="5" s="1"/>
  <c r="AP9" i="3"/>
  <c r="U12" i="5" s="1"/>
  <c r="AN9" i="3"/>
  <c r="R14" i="5" s="1"/>
  <c r="G37" i="17" s="1"/>
  <c r="I8" i="5"/>
  <c r="J8" i="5" s="1"/>
  <c r="I12" i="5"/>
  <c r="I11" i="5"/>
  <c r="C13" i="5"/>
  <c r="AF14" i="2"/>
  <c r="H6" i="2"/>
  <c r="T6" i="2"/>
  <c r="M10" i="2"/>
  <c r="X10" i="2"/>
  <c r="H14" i="2"/>
  <c r="R14" i="2"/>
  <c r="J18" i="2"/>
  <c r="J30" i="2"/>
  <c r="Z54" i="2"/>
  <c r="B58" i="2"/>
  <c r="B66" i="2"/>
  <c r="B74" i="2"/>
  <c r="Z78" i="2"/>
  <c r="B82" i="2"/>
  <c r="Z86" i="2"/>
  <c r="B90" i="2"/>
  <c r="P38" i="2"/>
  <c r="R50" i="2"/>
  <c r="U6" i="2"/>
  <c r="Q46" i="2"/>
  <c r="Q78" i="2"/>
  <c r="Q86" i="2"/>
  <c r="S46" i="2"/>
  <c r="S74" i="2"/>
  <c r="G66" i="2"/>
  <c r="AE90" i="2"/>
  <c r="AA90" i="2"/>
  <c r="AB90" i="2"/>
  <c r="AD90" i="2"/>
  <c r="A90" i="2"/>
  <c r="AC90" i="2"/>
  <c r="O90" i="2"/>
  <c r="L90" i="2"/>
  <c r="T90" i="2"/>
  <c r="J90" i="2"/>
  <c r="AG90" i="2"/>
  <c r="W90" i="2"/>
  <c r="S90" i="2"/>
  <c r="Y90" i="2"/>
  <c r="G90" i="2"/>
  <c r="Z90" i="2"/>
  <c r="R90" i="2"/>
  <c r="H90" i="2"/>
  <c r="AF90" i="2"/>
  <c r="AH90" i="2"/>
  <c r="U90" i="2"/>
  <c r="X90" i="2"/>
  <c r="P90" i="2"/>
  <c r="F90" i="2"/>
  <c r="AE86" i="2"/>
  <c r="AA86" i="2"/>
  <c r="AF86" i="2"/>
  <c r="AD86" i="2"/>
  <c r="A86" i="2"/>
  <c r="W86" i="2"/>
  <c r="O86" i="2"/>
  <c r="L86" i="2"/>
  <c r="X86" i="2"/>
  <c r="P86" i="2"/>
  <c r="F86" i="2"/>
  <c r="AH86" i="2"/>
  <c r="Y86" i="2"/>
  <c r="G86" i="2"/>
  <c r="V86" i="2"/>
  <c r="M86" i="2"/>
  <c r="B86" i="2"/>
  <c r="AG86" i="2"/>
  <c r="I86" i="2"/>
  <c r="U86" i="2"/>
  <c r="T86" i="2"/>
  <c r="J86" i="2"/>
  <c r="AE82" i="2"/>
  <c r="AA82" i="2"/>
  <c r="AB82" i="2"/>
  <c r="W82" i="2"/>
  <c r="AC82" i="2"/>
  <c r="L82" i="2"/>
  <c r="T82" i="2"/>
  <c r="J82" i="2"/>
  <c r="AF82" i="2"/>
  <c r="AD82" i="2"/>
  <c r="A82" i="2"/>
  <c r="I82" i="2"/>
  <c r="O82" i="2"/>
  <c r="Y82" i="2"/>
  <c r="G82" i="2"/>
  <c r="Z82" i="2"/>
  <c r="R82" i="2"/>
  <c r="H82" i="2"/>
  <c r="AG82" i="2"/>
  <c r="S82" i="2"/>
  <c r="U82" i="2"/>
  <c r="X82" i="2"/>
  <c r="P82" i="2"/>
  <c r="F82" i="2"/>
  <c r="AE78" i="2"/>
  <c r="AC78" i="2"/>
  <c r="L78" i="2"/>
  <c r="X78" i="2"/>
  <c r="P78" i="2"/>
  <c r="F78" i="2"/>
  <c r="AA78" i="2"/>
  <c r="AG78" i="2"/>
  <c r="W78" i="2"/>
  <c r="Y78" i="2"/>
  <c r="G78" i="2"/>
  <c r="V78" i="2"/>
  <c r="M78" i="2"/>
  <c r="B78" i="2"/>
  <c r="AB78" i="2"/>
  <c r="AD78" i="2"/>
  <c r="A78" i="2"/>
  <c r="I78" i="2"/>
  <c r="U78" i="2"/>
  <c r="T78" i="2"/>
  <c r="J78" i="2"/>
  <c r="AE74" i="2"/>
  <c r="AA74" i="2"/>
  <c r="AB74" i="2"/>
  <c r="AC74" i="2"/>
  <c r="AF74" i="2"/>
  <c r="AD74" i="2"/>
  <c r="L74" i="2"/>
  <c r="T74" i="2"/>
  <c r="J74" i="2"/>
  <c r="AH74" i="2"/>
  <c r="U74" i="2"/>
  <c r="Z74" i="2"/>
  <c r="R74" i="2"/>
  <c r="H74" i="2"/>
  <c r="AG74" i="2"/>
  <c r="G74" i="2"/>
  <c r="O74" i="2"/>
  <c r="I74" i="2"/>
  <c r="X74" i="2"/>
  <c r="P74" i="2"/>
  <c r="F74" i="2"/>
  <c r="AE70" i="2"/>
  <c r="AF70" i="2"/>
  <c r="O70" i="2"/>
  <c r="AG70" i="2"/>
  <c r="G70" i="2"/>
  <c r="X70" i="2"/>
  <c r="P70" i="2"/>
  <c r="F70" i="2"/>
  <c r="W70" i="2"/>
  <c r="AH70" i="2"/>
  <c r="I70" i="2"/>
  <c r="V70" i="2"/>
  <c r="M70" i="2"/>
  <c r="B70" i="2"/>
  <c r="AA70" i="2"/>
  <c r="AB70" i="2"/>
  <c r="L70" i="2"/>
  <c r="AC70" i="2"/>
  <c r="U70" i="2"/>
  <c r="Y70" i="2"/>
  <c r="T70" i="2"/>
  <c r="J70" i="2"/>
  <c r="AE66" i="2"/>
  <c r="AA66" i="2"/>
  <c r="AF66" i="2"/>
  <c r="Q66" i="2"/>
  <c r="AH66" i="2"/>
  <c r="S66" i="2"/>
  <c r="T66" i="2"/>
  <c r="J66" i="2"/>
  <c r="AD66" i="2"/>
  <c r="A66" i="2"/>
  <c r="Y66" i="2"/>
  <c r="L66" i="2"/>
  <c r="Z66" i="2"/>
  <c r="R66" i="2"/>
  <c r="H66" i="2"/>
  <c r="AG66" i="2"/>
  <c r="U66" i="2"/>
  <c r="X66" i="2"/>
  <c r="P66" i="2"/>
  <c r="F66" i="2"/>
  <c r="AE62" i="2"/>
  <c r="AF62" i="2"/>
  <c r="O62" i="2"/>
  <c r="AC62" i="2"/>
  <c r="Y62" i="2"/>
  <c r="X62" i="2"/>
  <c r="P62" i="2"/>
  <c r="F62" i="2"/>
  <c r="AB62" i="2"/>
  <c r="AD62" i="2"/>
  <c r="A62" i="2"/>
  <c r="S62" i="2"/>
  <c r="I62" i="2"/>
  <c r="Q62" i="2"/>
  <c r="V62" i="2"/>
  <c r="M62" i="2"/>
  <c r="B62" i="2"/>
  <c r="AH62" i="2"/>
  <c r="L62" i="2"/>
  <c r="W62" i="2"/>
  <c r="U62" i="2"/>
  <c r="G62" i="2"/>
  <c r="T62" i="2"/>
  <c r="J62" i="2"/>
  <c r="AE58" i="2"/>
  <c r="AA58" i="2"/>
  <c r="Q58" i="2"/>
  <c r="AH58" i="2"/>
  <c r="AD58" i="2"/>
  <c r="W58" i="2"/>
  <c r="I58" i="2"/>
  <c r="T58" i="2"/>
  <c r="J58" i="2"/>
  <c r="AG58" i="2"/>
  <c r="S58" i="2"/>
  <c r="Z58" i="2"/>
  <c r="R58" i="2"/>
  <c r="H58" i="2"/>
  <c r="AB58" i="2"/>
  <c r="AC58" i="2"/>
  <c r="L58" i="2"/>
  <c r="Y58" i="2"/>
  <c r="X58" i="2"/>
  <c r="P58" i="2"/>
  <c r="F58" i="2"/>
  <c r="AE54" i="2"/>
  <c r="AF54" i="2"/>
  <c r="AA54" i="2"/>
  <c r="AB54" i="2"/>
  <c r="AG54" i="2"/>
  <c r="I54" i="2"/>
  <c r="Q54" i="2"/>
  <c r="X54" i="2"/>
  <c r="P54" i="2"/>
  <c r="F54" i="2"/>
  <c r="L54" i="2"/>
  <c r="AC54" i="2"/>
  <c r="S54" i="2"/>
  <c r="W54" i="2"/>
  <c r="U54" i="2"/>
  <c r="G54" i="2"/>
  <c r="V54" i="2"/>
  <c r="M54" i="2"/>
  <c r="B54" i="2"/>
  <c r="AD54" i="2"/>
  <c r="A54" i="2"/>
  <c r="O54" i="2"/>
  <c r="T54" i="2"/>
  <c r="J54" i="2"/>
  <c r="AE50" i="2"/>
  <c r="AA50" i="2"/>
  <c r="AD50" i="2"/>
  <c r="A50" i="2"/>
  <c r="I50" i="2"/>
  <c r="L50" i="2"/>
  <c r="J50" i="2"/>
  <c r="T50" i="2"/>
  <c r="AB50" i="2"/>
  <c r="AG50" i="2"/>
  <c r="S50" i="2"/>
  <c r="U50" i="2"/>
  <c r="O50" i="2"/>
  <c r="B50" i="2"/>
  <c r="M50" i="2"/>
  <c r="V50" i="2"/>
  <c r="AF50" i="2"/>
  <c r="AC50" i="2"/>
  <c r="G50" i="2"/>
  <c r="Q50" i="2"/>
  <c r="F50" i="2"/>
  <c r="P50" i="2"/>
  <c r="X50" i="2"/>
  <c r="AE46" i="2"/>
  <c r="AF46" i="2"/>
  <c r="W46" i="2"/>
  <c r="AC46" i="2"/>
  <c r="AG46" i="2"/>
  <c r="I46" i="2"/>
  <c r="L46" i="2"/>
  <c r="B46" i="2"/>
  <c r="M46" i="2"/>
  <c r="V46" i="2"/>
  <c r="AA46" i="2"/>
  <c r="A46" i="2"/>
  <c r="G46" i="2"/>
  <c r="Y46" i="2"/>
  <c r="F46" i="2"/>
  <c r="P46" i="2"/>
  <c r="X46" i="2"/>
  <c r="AD46" i="2"/>
  <c r="O46" i="2"/>
  <c r="U46" i="2"/>
  <c r="H46" i="2"/>
  <c r="R46" i="2"/>
  <c r="Z46" i="2"/>
  <c r="AE42" i="2"/>
  <c r="AA42" i="2"/>
  <c r="I42" i="2"/>
  <c r="O42" i="2"/>
  <c r="AG42" i="2"/>
  <c r="S42" i="2"/>
  <c r="Y42" i="2"/>
  <c r="F42" i="2"/>
  <c r="P42" i="2"/>
  <c r="X42" i="2"/>
  <c r="AB42" i="2"/>
  <c r="AD42" i="2"/>
  <c r="A42" i="2"/>
  <c r="L42" i="2"/>
  <c r="H42" i="2"/>
  <c r="R42" i="2"/>
  <c r="Z42" i="2"/>
  <c r="AF42" i="2"/>
  <c r="AC42" i="2"/>
  <c r="W42" i="2"/>
  <c r="G42" i="2"/>
  <c r="U42" i="2"/>
  <c r="J42" i="2"/>
  <c r="T42" i="2"/>
  <c r="AE38" i="2"/>
  <c r="AB38" i="2"/>
  <c r="AC38" i="2"/>
  <c r="W38" i="2"/>
  <c r="L38" i="2"/>
  <c r="H38" i="2"/>
  <c r="R38" i="2"/>
  <c r="Z38" i="2"/>
  <c r="AH38" i="2"/>
  <c r="I38" i="2"/>
  <c r="Y38" i="2"/>
  <c r="J38" i="2"/>
  <c r="T38" i="2"/>
  <c r="AA38" i="2"/>
  <c r="G38" i="2"/>
  <c r="AG38" i="2"/>
  <c r="S38" i="2"/>
  <c r="O38" i="2"/>
  <c r="U38" i="2"/>
  <c r="B38" i="2"/>
  <c r="M38" i="2"/>
  <c r="V38" i="2"/>
  <c r="AE34" i="2"/>
  <c r="AA34" i="2"/>
  <c r="AB34" i="2"/>
  <c r="W34" i="2"/>
  <c r="AC34" i="2"/>
  <c r="I34" i="2"/>
  <c r="Y34" i="2"/>
  <c r="G34" i="2"/>
  <c r="Z34" i="2"/>
  <c r="R34" i="2"/>
  <c r="F34" i="2"/>
  <c r="AF34" i="2"/>
  <c r="AD34" i="2"/>
  <c r="A34" i="2"/>
  <c r="S34" i="2"/>
  <c r="U34" i="2"/>
  <c r="AG34" i="2"/>
  <c r="Q34" i="2"/>
  <c r="V34" i="2"/>
  <c r="M34" i="2"/>
  <c r="B34" i="2"/>
  <c r="AE30" i="2"/>
  <c r="AB30" i="2"/>
  <c r="AH30" i="2"/>
  <c r="Y30" i="2"/>
  <c r="G30" i="2"/>
  <c r="V30" i="2"/>
  <c r="M30" i="2"/>
  <c r="B30" i="2"/>
  <c r="AG30" i="2"/>
  <c r="S30" i="2"/>
  <c r="U30" i="2"/>
  <c r="AF30" i="2"/>
  <c r="O30" i="2"/>
  <c r="AC30" i="2"/>
  <c r="I30" i="2"/>
  <c r="Q30" i="2"/>
  <c r="Z30" i="2"/>
  <c r="R30" i="2"/>
  <c r="F30" i="2"/>
  <c r="AE26" i="2"/>
  <c r="AA26" i="2"/>
  <c r="AF26" i="2"/>
  <c r="S26" i="2"/>
  <c r="AC26" i="2"/>
  <c r="O26" i="2"/>
  <c r="Y26" i="2"/>
  <c r="G26" i="2"/>
  <c r="Z26" i="2"/>
  <c r="R26" i="2"/>
  <c r="F26" i="2"/>
  <c r="AD26" i="2"/>
  <c r="A26" i="2"/>
  <c r="W26" i="2"/>
  <c r="U26" i="2"/>
  <c r="AH26" i="2"/>
  <c r="Q26" i="2"/>
  <c r="V26" i="2"/>
  <c r="M26" i="2"/>
  <c r="B26" i="2"/>
  <c r="AE22" i="2"/>
  <c r="AB22" i="2"/>
  <c r="AC22" i="2"/>
  <c r="AA22" i="2"/>
  <c r="A22" i="2"/>
  <c r="AG22" i="2"/>
  <c r="O22" i="2"/>
  <c r="W22" i="2"/>
  <c r="Y22" i="2"/>
  <c r="G22" i="2"/>
  <c r="V22" i="2"/>
  <c r="M22" i="2"/>
  <c r="B22" i="2"/>
  <c r="AF22" i="2"/>
  <c r="U22" i="2"/>
  <c r="AD22" i="2"/>
  <c r="S22" i="2"/>
  <c r="Q22" i="2"/>
  <c r="Z22" i="2"/>
  <c r="R22" i="2"/>
  <c r="F22" i="2"/>
  <c r="AA18" i="2"/>
  <c r="AC18" i="2"/>
  <c r="A18" i="2"/>
  <c r="Y18" i="2"/>
  <c r="G18" i="2"/>
  <c r="Z18" i="2"/>
  <c r="R18" i="2"/>
  <c r="F18" i="2"/>
  <c r="AE18" i="2"/>
  <c r="AH18" i="2"/>
  <c r="W18" i="2"/>
  <c r="U18" i="2"/>
  <c r="AB18" i="2"/>
  <c r="AG18" i="2"/>
  <c r="O18" i="2"/>
  <c r="S18" i="2"/>
  <c r="Q18" i="2"/>
  <c r="V18" i="2"/>
  <c r="M18" i="2"/>
  <c r="B18" i="2"/>
  <c r="AE14" i="2"/>
  <c r="AG14" i="2"/>
  <c r="A14" i="2"/>
  <c r="W14" i="2"/>
  <c r="Y14" i="2"/>
  <c r="G14" i="2"/>
  <c r="V14" i="2"/>
  <c r="M14" i="2"/>
  <c r="B14" i="2"/>
  <c r="AC14" i="2"/>
  <c r="U14" i="2"/>
  <c r="AA14" i="2"/>
  <c r="AH14" i="2"/>
  <c r="O14" i="2"/>
  <c r="S14" i="2"/>
  <c r="Q14" i="2"/>
  <c r="AE10" i="2"/>
  <c r="AF10" i="2"/>
  <c r="AC10" i="2"/>
  <c r="A10" i="2"/>
  <c r="Y10" i="2"/>
  <c r="G10" i="2"/>
  <c r="Z10" i="2"/>
  <c r="R10" i="2"/>
  <c r="F10" i="2"/>
  <c r="AD10" i="2"/>
  <c r="S10" i="2"/>
  <c r="O10" i="2"/>
  <c r="U10" i="2"/>
  <c r="AH10" i="2"/>
  <c r="W10" i="2"/>
  <c r="Q10" i="2"/>
  <c r="AE6" i="2"/>
  <c r="AA6" i="2"/>
  <c r="AB6" i="2"/>
  <c r="AH6" i="2"/>
  <c r="S6" i="2"/>
  <c r="X6" i="2"/>
  <c r="Q6" i="2"/>
  <c r="R6" i="2"/>
  <c r="F6" i="2"/>
  <c r="AF6" i="2"/>
  <c r="Z6" i="2"/>
  <c r="AC6" i="2"/>
  <c r="W6" i="2"/>
  <c r="L6" i="2"/>
  <c r="AD6" i="2"/>
  <c r="I6" i="2"/>
  <c r="Y6" i="2"/>
  <c r="G6" i="2"/>
  <c r="U8" i="5"/>
  <c r="U11" i="5"/>
  <c r="I10" i="5"/>
  <c r="G100" i="3"/>
  <c r="C41" i="17" s="1"/>
  <c r="G41" i="17" s="1"/>
  <c r="I13" i="5" l="1"/>
  <c r="C8" i="5"/>
  <c r="D8" i="5" s="1"/>
  <c r="C12" i="5"/>
  <c r="U10" i="5"/>
  <c r="W10" i="5" s="1"/>
  <c r="U9" i="5"/>
  <c r="C11" i="5"/>
  <c r="A5" i="19" s="1"/>
  <c r="I9" i="5"/>
  <c r="K9" i="5" s="1"/>
  <c r="U13" i="5"/>
  <c r="V13" i="5" s="1"/>
  <c r="X14" i="5"/>
  <c r="G38" i="17" s="1"/>
  <c r="O8" i="5"/>
  <c r="A14" i="19" s="1"/>
  <c r="O10" i="5"/>
  <c r="Q10" i="5" s="1"/>
  <c r="F14" i="5"/>
  <c r="C37" i="17" s="1"/>
  <c r="C9" i="5"/>
  <c r="E9" i="5" s="1"/>
  <c r="O12" i="5"/>
  <c r="Q12" i="5" s="1"/>
  <c r="O13" i="5"/>
  <c r="P13" i="5" s="1"/>
  <c r="O9" i="5"/>
  <c r="P9" i="5" s="1"/>
  <c r="O11" i="5"/>
  <c r="Q11" i="5" s="1"/>
  <c r="A8" i="19"/>
  <c r="K8" i="5"/>
  <c r="A24" i="19"/>
  <c r="W12" i="5"/>
  <c r="V12" i="5"/>
  <c r="A9" i="19"/>
  <c r="K12" i="5"/>
  <c r="J12" i="5"/>
  <c r="A12" i="19"/>
  <c r="A11" i="19"/>
  <c r="K11" i="5"/>
  <c r="J11" i="5"/>
  <c r="P8" i="5"/>
  <c r="A13" i="19"/>
  <c r="J13" i="5"/>
  <c r="K13" i="5"/>
  <c r="G101" i="3"/>
  <c r="C42" i="17" s="1"/>
  <c r="G42" i="17" s="1"/>
  <c r="G44" i="17" s="1"/>
  <c r="A2" i="19"/>
  <c r="A6" i="19"/>
  <c r="D12" i="5"/>
  <c r="E12" i="5"/>
  <c r="A10" i="19"/>
  <c r="J10" i="5"/>
  <c r="K10" i="5"/>
  <c r="A21" i="19"/>
  <c r="V9" i="5"/>
  <c r="W9" i="5"/>
  <c r="D9" i="5"/>
  <c r="A4" i="19"/>
  <c r="D10" i="5"/>
  <c r="E10" i="5"/>
  <c r="A23" i="19"/>
  <c r="V11" i="5"/>
  <c r="W11" i="5"/>
  <c r="A20" i="19"/>
  <c r="V8" i="5"/>
  <c r="W8" i="5"/>
  <c r="A7" i="19"/>
  <c r="E13" i="5"/>
  <c r="D13" i="5"/>
  <c r="E11" i="5"/>
  <c r="V10" i="5" l="1"/>
  <c r="A15" i="19"/>
  <c r="A25" i="19"/>
  <c r="A22" i="19"/>
  <c r="J22" i="19" s="1"/>
  <c r="W13" i="5"/>
  <c r="Q8" i="5"/>
  <c r="D11" i="5"/>
  <c r="E8" i="5"/>
  <c r="H2" i="19" s="1"/>
  <c r="P12" i="5"/>
  <c r="P10" i="5"/>
  <c r="A16" i="19"/>
  <c r="Q13" i="5"/>
  <c r="J9" i="5"/>
  <c r="A3" i="19"/>
  <c r="J3" i="19" s="1"/>
  <c r="P11" i="5"/>
  <c r="Q9" i="5"/>
  <c r="H15" i="19" s="1"/>
  <c r="A18" i="19"/>
  <c r="H18" i="19" s="1"/>
  <c r="A19" i="19"/>
  <c r="L19" i="19" s="1"/>
  <c r="A17" i="19"/>
  <c r="M24" i="19"/>
  <c r="C24" i="19"/>
  <c r="K24" i="19"/>
  <c r="H24" i="19"/>
  <c r="J24" i="19"/>
  <c r="I24" i="19"/>
  <c r="B24" i="19"/>
  <c r="L24" i="19"/>
  <c r="D24" i="19"/>
  <c r="J9" i="19"/>
  <c r="L9" i="19"/>
  <c r="C9" i="19"/>
  <c r="H9" i="19"/>
  <c r="B9" i="19"/>
  <c r="K9" i="19"/>
  <c r="D9" i="19"/>
  <c r="M9" i="19"/>
  <c r="I9" i="19"/>
  <c r="L8" i="19"/>
  <c r="K8" i="19"/>
  <c r="B8" i="19"/>
  <c r="J8" i="19"/>
  <c r="M8" i="19"/>
  <c r="D8" i="19"/>
  <c r="C8" i="19"/>
  <c r="H8" i="19"/>
  <c r="I8" i="19"/>
  <c r="L11" i="19"/>
  <c r="M11" i="19"/>
  <c r="B11" i="19"/>
  <c r="C11" i="19"/>
  <c r="H11" i="19"/>
  <c r="D11" i="19"/>
  <c r="K11" i="19"/>
  <c r="I11" i="19"/>
  <c r="J11" i="19"/>
  <c r="H16" i="19"/>
  <c r="C16" i="19"/>
  <c r="I16" i="19"/>
  <c r="D16" i="19"/>
  <c r="B16" i="19"/>
  <c r="J16" i="19"/>
  <c r="L16" i="19"/>
  <c r="K16" i="19"/>
  <c r="M16" i="19"/>
  <c r="K15" i="19"/>
  <c r="L15" i="19"/>
  <c r="D15" i="19"/>
  <c r="I15" i="19"/>
  <c r="M15" i="19"/>
  <c r="C15" i="19"/>
  <c r="J15" i="19"/>
  <c r="B15" i="19"/>
  <c r="L14" i="19"/>
  <c r="D14" i="19"/>
  <c r="I14" i="19"/>
  <c r="H14" i="19"/>
  <c r="K14" i="19"/>
  <c r="M14" i="19"/>
  <c r="B14" i="19"/>
  <c r="J14" i="19"/>
  <c r="C14" i="19"/>
  <c r="L17" i="19"/>
  <c r="K17" i="19"/>
  <c r="C17" i="19"/>
  <c r="D17" i="19"/>
  <c r="J17" i="19"/>
  <c r="B17" i="19"/>
  <c r="M17" i="19"/>
  <c r="I17" i="19"/>
  <c r="H17" i="19"/>
  <c r="I12" i="19"/>
  <c r="D12" i="19"/>
  <c r="H12" i="19"/>
  <c r="C12" i="19"/>
  <c r="B12" i="19"/>
  <c r="L12" i="19"/>
  <c r="J12" i="19"/>
  <c r="M12" i="19"/>
  <c r="K12" i="19"/>
  <c r="C13" i="19"/>
  <c r="D13" i="19"/>
  <c r="I13" i="19"/>
  <c r="H13" i="19"/>
  <c r="B13" i="19"/>
  <c r="J13" i="19"/>
  <c r="K13" i="19"/>
  <c r="M13" i="19"/>
  <c r="L13" i="19"/>
  <c r="H19" i="19"/>
  <c r="I19" i="19"/>
  <c r="J6" i="19"/>
  <c r="D6" i="19"/>
  <c r="K6" i="19"/>
  <c r="C6" i="19"/>
  <c r="L6" i="19"/>
  <c r="I6" i="19"/>
  <c r="B6" i="19"/>
  <c r="M6" i="19"/>
  <c r="H6" i="19"/>
  <c r="M20" i="19"/>
  <c r="J20" i="19"/>
  <c r="L20" i="19"/>
  <c r="K20" i="19"/>
  <c r="C20" i="19"/>
  <c r="D20" i="19"/>
  <c r="B20" i="19"/>
  <c r="I20" i="19"/>
  <c r="H20" i="19"/>
  <c r="B10" i="19"/>
  <c r="M10" i="19"/>
  <c r="J10" i="19"/>
  <c r="K10" i="19"/>
  <c r="C10" i="19"/>
  <c r="D10" i="19"/>
  <c r="I10" i="19"/>
  <c r="H10" i="19"/>
  <c r="L10" i="19"/>
  <c r="L4" i="19"/>
  <c r="B4" i="19"/>
  <c r="M4" i="19"/>
  <c r="J4" i="19"/>
  <c r="K4" i="19"/>
  <c r="C4" i="19"/>
  <c r="I4" i="19"/>
  <c r="D4" i="19"/>
  <c r="H4" i="19"/>
  <c r="B7" i="19"/>
  <c r="K7" i="19"/>
  <c r="L7" i="19"/>
  <c r="D7" i="19"/>
  <c r="M7" i="19"/>
  <c r="C7" i="19"/>
  <c r="I7" i="19"/>
  <c r="H7" i="19"/>
  <c r="J7" i="19"/>
  <c r="K21" i="19"/>
  <c r="M21" i="19"/>
  <c r="L21" i="19"/>
  <c r="J21" i="19"/>
  <c r="D21" i="19"/>
  <c r="B21" i="19"/>
  <c r="C21" i="19"/>
  <c r="I21" i="19"/>
  <c r="H21" i="19"/>
  <c r="B25" i="19"/>
  <c r="J25" i="19"/>
  <c r="L25" i="19"/>
  <c r="C25" i="19"/>
  <c r="D25" i="19"/>
  <c r="K25" i="19"/>
  <c r="M25" i="19"/>
  <c r="H25" i="19"/>
  <c r="I25" i="19"/>
  <c r="L23" i="19"/>
  <c r="B23" i="19"/>
  <c r="M23" i="19"/>
  <c r="J23" i="19"/>
  <c r="K23" i="19"/>
  <c r="C23" i="19"/>
  <c r="D23" i="19"/>
  <c r="I23" i="19"/>
  <c r="H23" i="19"/>
  <c r="M5" i="19"/>
  <c r="J5" i="19"/>
  <c r="B5" i="19"/>
  <c r="K5" i="19"/>
  <c r="L5" i="19"/>
  <c r="D5" i="19"/>
  <c r="I5" i="19"/>
  <c r="C5" i="19"/>
  <c r="H5" i="19"/>
  <c r="M3" i="19"/>
  <c r="C3" i="19"/>
  <c r="H3" i="19"/>
  <c r="K2" i="19"/>
  <c r="B2" i="19"/>
  <c r="D2" i="19"/>
  <c r="J2" i="19"/>
  <c r="M2" i="19"/>
  <c r="I2" i="19"/>
  <c r="C2" i="19"/>
  <c r="L2" i="19"/>
  <c r="M22" i="19"/>
  <c r="H22" i="19"/>
  <c r="I22" i="19" l="1"/>
  <c r="L22" i="19"/>
  <c r="D22" i="19"/>
  <c r="K22" i="19"/>
  <c r="B22" i="19"/>
  <c r="C22" i="19"/>
  <c r="K18" i="19"/>
  <c r="L18" i="19"/>
  <c r="I3" i="19"/>
  <c r="K3" i="19"/>
  <c r="K19" i="19"/>
  <c r="C19" i="19"/>
  <c r="L3" i="19"/>
  <c r="B3" i="19"/>
  <c r="M19" i="19"/>
  <c r="J19" i="19"/>
  <c r="B19" i="19"/>
  <c r="D3" i="19"/>
  <c r="D19" i="19"/>
  <c r="B18" i="19"/>
  <c r="C18" i="19"/>
  <c r="D18" i="19"/>
  <c r="M18" i="19"/>
  <c r="I18" i="19"/>
  <c r="J18" i="19"/>
</calcChain>
</file>

<file path=xl/comments1.xml><?xml version="1.0" encoding="utf-8"?>
<comments xmlns="http://schemas.openxmlformats.org/spreadsheetml/2006/main">
  <authors>
    <author>KATSUMI</author>
  </authors>
  <commentList>
    <comment ref="D3"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D4" authorId="0" shapeId="0">
      <text>
        <r>
          <rPr>
            <b/>
            <sz val="14"/>
            <color indexed="81"/>
            <rFont val="ＭＳ Ｐゴシック"/>
            <family val="3"/>
            <charset val="128"/>
          </rPr>
          <t>愛知県立･名古屋市立等を省いてください</t>
        </r>
      </text>
    </comment>
    <comment ref="D5" authorId="0" shapeId="0">
      <text>
        <r>
          <rPr>
            <b/>
            <sz val="14"/>
            <color indexed="81"/>
            <rFont val="ＭＳ Ｐゴシック"/>
            <family val="3"/>
            <charset val="128"/>
          </rPr>
          <t>６文字以内です。</t>
        </r>
      </text>
    </comment>
    <comment ref="D6" authorId="0" shapeId="0">
      <text>
        <r>
          <rPr>
            <b/>
            <sz val="16"/>
            <color indexed="81"/>
            <rFont val="ＭＳ Ｐゴシック"/>
            <family val="3"/>
            <charset val="128"/>
          </rPr>
          <t>半角ｶﾀｶﾅ</t>
        </r>
        <r>
          <rPr>
            <b/>
            <sz val="9"/>
            <color indexed="81"/>
            <rFont val="ＭＳ Ｐゴシック"/>
            <family val="3"/>
            <charset val="128"/>
          </rPr>
          <t>で入力してください。</t>
        </r>
      </text>
    </comment>
    <comment ref="D9"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fumiaki</author>
    <author>KATSUMI</author>
  </authors>
  <commentLis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P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O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P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0" authorId="1" shapeId="0">
      <text>
        <r>
          <rPr>
            <b/>
            <sz val="9"/>
            <color indexed="81"/>
            <rFont val="ＭＳ Ｐゴシック"/>
            <family val="3"/>
            <charset val="128"/>
          </rPr>
          <t xml:space="preserve">アルファベットを大文字で入力してください。
小文字ではエラーになります。
</t>
        </r>
      </text>
    </comment>
    <comment ref="F10" authorId="0" shapeId="0">
      <text>
        <r>
          <rPr>
            <b/>
            <sz val="9"/>
            <color indexed="81"/>
            <rFont val="ＭＳ ゴシック"/>
            <family val="3"/>
            <charset val="128"/>
          </rPr>
          <t>入力の必要はありません</t>
        </r>
      </text>
    </comment>
    <comment ref="J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J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comments3.xml><?xml version="1.0" encoding="utf-8"?>
<comments xmlns="http://schemas.openxmlformats.org/spreadsheetml/2006/main">
  <authors>
    <author>KATSUMI</author>
  </authors>
  <commentList>
    <comment ref="C43" authorId="0" shapeId="0">
      <text>
        <r>
          <rPr>
            <b/>
            <sz val="14"/>
            <color indexed="81"/>
            <rFont val="ＭＳ Ｐゴシック"/>
            <family val="3"/>
            <charset val="128"/>
          </rPr>
          <t>プログラム購入部数を入力してください。</t>
        </r>
      </text>
    </comment>
  </commentList>
</comments>
</file>

<file path=xl/sharedStrings.xml><?xml version="1.0" encoding="utf-8"?>
<sst xmlns="http://schemas.openxmlformats.org/spreadsheetml/2006/main" count="498" uniqueCount="330">
  <si>
    <t>ﾅﾝﾊﾞｰ</t>
    <phoneticPr fontId="3"/>
  </si>
  <si>
    <t>学年</t>
    <rPh sb="0" eb="2">
      <t>ガクネン</t>
    </rPh>
    <phoneticPr fontId="3"/>
  </si>
  <si>
    <t>男</t>
    <rPh sb="0" eb="1">
      <t>オトコ</t>
    </rPh>
    <phoneticPr fontId="3"/>
  </si>
  <si>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</si>
  <si>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</si>
  <si>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</si>
  <si>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</si>
  <si>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</si>
  <si>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</si>
  <si>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</si>
  <si>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</si>
  <si>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</si>
  <si>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</si>
  <si>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</si>
  <si>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</si>
  <si>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</si>
  <si>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</si>
  <si>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</si>
  <si>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</si>
  <si>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</si>
  <si>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</si>
  <si>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</si>
  <si>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</si>
  <si>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</si>
  <si>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</si>
  <si>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</si>
  <si>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</si>
  <si>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</si>
  <si>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</si>
  <si>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</si>
  <si>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</si>
  <si>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</si>
  <si>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</si>
  <si>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</si>
  <si>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</si>
  <si>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</si>
  <si>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</si>
  <si>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3"/>
  </si>
  <si>
    <t>性別</t>
    <rPh sb="0" eb="2">
      <t>セイベツ</t>
    </rPh>
    <phoneticPr fontId="3"/>
  </si>
  <si>
    <t>学年</t>
    <rPh sb="0" eb="2">
      <t>ガクネン</t>
    </rPh>
    <phoneticPr fontId="3"/>
  </si>
  <si>
    <t>記録</t>
    <rPh sb="0" eb="2">
      <t>キロク</t>
    </rPh>
    <phoneticPr fontId="3"/>
  </si>
  <si>
    <t>種目１</t>
    <rPh sb="0" eb="2">
      <t>シュモク</t>
    </rPh>
    <phoneticPr fontId="3"/>
  </si>
  <si>
    <t>記録１</t>
    <rPh sb="0" eb="2">
      <t>キロク</t>
    </rPh>
    <phoneticPr fontId="3"/>
  </si>
  <si>
    <t>種目２</t>
    <rPh sb="0" eb="2">
      <t>シュモク</t>
    </rPh>
    <phoneticPr fontId="3"/>
  </si>
  <si>
    <t>記録２</t>
    <rPh sb="0" eb="2">
      <t>キロク</t>
    </rPh>
    <phoneticPr fontId="3"/>
  </si>
  <si>
    <t>種目３</t>
    <rPh sb="0" eb="2">
      <t>シュモク</t>
    </rPh>
    <phoneticPr fontId="3"/>
  </si>
  <si>
    <t>記録３</t>
    <rPh sb="0" eb="2">
      <t>キロク</t>
    </rPh>
    <phoneticPr fontId="3"/>
  </si>
  <si>
    <t>例</t>
    <rPh sb="0" eb="1">
      <t>レイ</t>
    </rPh>
    <phoneticPr fontId="3"/>
  </si>
  <si>
    <t>西三　太郎</t>
    <rPh sb="0" eb="1">
      <t>セイ</t>
    </rPh>
    <rPh sb="1" eb="2">
      <t>サン</t>
    </rPh>
    <rPh sb="3" eb="5">
      <t>タロウ</t>
    </rPh>
    <phoneticPr fontId="3"/>
  </si>
  <si>
    <t>4X100mR</t>
    <phoneticPr fontId="3"/>
  </si>
  <si>
    <t>4X400mR</t>
    <phoneticPr fontId="3"/>
  </si>
  <si>
    <t>氏　名</t>
    <rPh sb="0" eb="1">
      <t>シ</t>
    </rPh>
    <rPh sb="2" eb="3">
      <t>メイ</t>
    </rPh>
    <phoneticPr fontId="3"/>
  </si>
  <si>
    <t>A4サイズ</t>
    <phoneticPr fontId="7"/>
  </si>
  <si>
    <t>男　　　子</t>
    <rPh sb="0" eb="1">
      <t>オトコ</t>
    </rPh>
    <rPh sb="4" eb="5">
      <t>コ</t>
    </rPh>
    <phoneticPr fontId="7"/>
  </si>
  <si>
    <t>女　　　子</t>
    <rPh sb="0" eb="1">
      <t>オンナ</t>
    </rPh>
    <rPh sb="4" eb="5">
      <t>コ</t>
    </rPh>
    <phoneticPr fontId="7"/>
  </si>
  <si>
    <t>種　　目</t>
    <rPh sb="0" eb="1">
      <t>タネ</t>
    </rPh>
    <rPh sb="3" eb="4">
      <t>メ</t>
    </rPh>
    <phoneticPr fontId="7"/>
  </si>
  <si>
    <t>申込数</t>
    <rPh sb="0" eb="2">
      <t>モウシコミ</t>
    </rPh>
    <rPh sb="2" eb="3">
      <t>スウ</t>
    </rPh>
    <phoneticPr fontId="7"/>
  </si>
  <si>
    <t>種　　　目</t>
    <rPh sb="0" eb="1">
      <t>タネ</t>
    </rPh>
    <rPh sb="4" eb="5">
      <t>メ</t>
    </rPh>
    <phoneticPr fontId="7"/>
  </si>
  <si>
    <t>男種目</t>
    <rPh sb="0" eb="3">
      <t>オトコシュモク</t>
    </rPh>
    <phoneticPr fontId="7"/>
  </si>
  <si>
    <t>女種目</t>
    <rPh sb="0" eb="1">
      <t>オンナ</t>
    </rPh>
    <rPh sb="1" eb="3">
      <t>シュモク</t>
    </rPh>
    <phoneticPr fontId="7"/>
  </si>
  <si>
    <t>４×１００ｍＲ</t>
    <phoneticPr fontId="7"/>
  </si>
  <si>
    <t>４×４００ｍＲ</t>
    <phoneticPr fontId="7"/>
  </si>
  <si>
    <t>参　　加　　料</t>
    <rPh sb="0" eb="1">
      <t>サン</t>
    </rPh>
    <rPh sb="3" eb="4">
      <t>カ</t>
    </rPh>
    <rPh sb="6" eb="7">
      <t>リョウ</t>
    </rPh>
    <phoneticPr fontId="7"/>
  </si>
  <si>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7"/>
  </si>
  <si>
    <t>女</t>
    <rPh sb="0" eb="1">
      <t>オンナ</t>
    </rPh>
    <phoneticPr fontId="3"/>
  </si>
  <si>
    <t>男</t>
    <rPh sb="0" eb="1">
      <t>オトコ</t>
    </rPh>
    <phoneticPr fontId="3"/>
  </si>
  <si>
    <t>○</t>
    <phoneticPr fontId="3"/>
  </si>
  <si>
    <t>大会名</t>
    <rPh sb="0" eb="2">
      <t>タイカイ</t>
    </rPh>
    <rPh sb="2" eb="3">
      <t>メイ</t>
    </rPh>
    <phoneticPr fontId="3"/>
  </si>
  <si>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</si>
  <si>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</si>
  <si>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</si>
  <si>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</si>
  <si>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</si>
  <si>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</si>
  <si>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</si>
  <si>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</si>
  <si>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</si>
  <si>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</si>
  <si>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</si>
  <si>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3"/>
  </si>
  <si>
    <t>申込チーム数</t>
    <rPh sb="0" eb="2">
      <t>モウシコミ</t>
    </rPh>
    <rPh sb="5" eb="6">
      <t>スウ</t>
    </rPh>
    <phoneticPr fontId="3"/>
  </si>
  <si>
    <t>②選手情報入力</t>
    <rPh sb="1" eb="3">
      <t>センシュ</t>
    </rPh>
    <rPh sb="3" eb="5">
      <t>ジョウホウ</t>
    </rPh>
    <rPh sb="5" eb="7">
      <t>ニュウリョク</t>
    </rPh>
    <phoneticPr fontId="3"/>
  </si>
  <si>
    <t>④種目別人数一覧表</t>
    <rPh sb="1" eb="4">
      <t>シュモクベツ</t>
    </rPh>
    <rPh sb="4" eb="6">
      <t>ニンズウ</t>
    </rPh>
    <rPh sb="6" eb="8">
      <t>イチラン</t>
    </rPh>
    <rPh sb="8" eb="9">
      <t>ヒョウ</t>
    </rPh>
    <phoneticPr fontId="3"/>
  </si>
  <si>
    <t xml:space="preserve">チーム名 </t>
    <rPh sb="3" eb="4">
      <t>メイ</t>
    </rPh>
    <phoneticPr fontId="3"/>
  </si>
  <si>
    <t>12m00</t>
    <phoneticPr fontId="3"/>
  </si>
  <si>
    <t>54秒23</t>
    <rPh sb="2" eb="3">
      <t>ビョウ</t>
    </rPh>
    <phoneticPr fontId="3"/>
  </si>
  <si>
    <t>↓</t>
    <phoneticPr fontId="3"/>
  </si>
  <si>
    <t xml:space="preserve">１ </t>
    <phoneticPr fontId="3"/>
  </si>
  <si>
    <t xml:space="preserve">２ </t>
    <phoneticPr fontId="3"/>
  </si>
  <si>
    <t xml:space="preserve">３ </t>
    <phoneticPr fontId="3"/>
  </si>
  <si>
    <t>期　日</t>
    <rPh sb="0" eb="1">
      <t>キ</t>
    </rPh>
    <rPh sb="2" eb="3">
      <t>ヒ</t>
    </rPh>
    <phoneticPr fontId="3"/>
  </si>
  <si>
    <t>会　場</t>
    <rPh sb="0" eb="1">
      <t>カイ</t>
    </rPh>
    <rPh sb="2" eb="3">
      <t>バ</t>
    </rPh>
    <phoneticPr fontId="3"/>
  </si>
  <si>
    <t>　★作業の流れは次のとおりです。</t>
    <rPh sb="2" eb="4">
      <t>サギョウ</t>
    </rPh>
    <rPh sb="5" eb="6">
      <t>ナガ</t>
    </rPh>
    <rPh sb="8" eb="9">
      <t>ツギ</t>
    </rPh>
    <phoneticPr fontId="3"/>
  </si>
  <si>
    <t>　　②選手情報の入力</t>
    <rPh sb="3" eb="5">
      <t>センシュ</t>
    </rPh>
    <rPh sb="5" eb="7">
      <t>ジョウホウ</t>
    </rPh>
    <rPh sb="8" eb="10">
      <t>ニュウリョク</t>
    </rPh>
    <phoneticPr fontId="3"/>
  </si>
  <si>
    <t>　　④種目別人数の確認・印刷</t>
    <rPh sb="3" eb="6">
      <t>シュモクベツ</t>
    </rPh>
    <rPh sb="6" eb="8">
      <t>ニンズウ</t>
    </rPh>
    <rPh sb="9" eb="11">
      <t>カクニン</t>
    </rPh>
    <rPh sb="12" eb="14">
      <t>インサツ</t>
    </rPh>
    <phoneticPr fontId="3"/>
  </si>
  <si>
    <t>　　⑤申込一覧表の確認・印刷</t>
    <rPh sb="3" eb="5">
      <t>モウシコミ</t>
    </rPh>
    <rPh sb="5" eb="7">
      <t>イチラン</t>
    </rPh>
    <rPh sb="7" eb="8">
      <t>ヒョウ</t>
    </rPh>
    <rPh sb="9" eb="11">
      <t>カクニン</t>
    </rPh>
    <rPh sb="12" eb="14">
      <t>インサツ</t>
    </rPh>
    <phoneticPr fontId="3"/>
  </si>
  <si>
    <t>　・入力漏れや入力間違い等がないかを確認し、印刷をしてください。</t>
    <rPh sb="2" eb="4">
      <t>ニュウリョク</t>
    </rPh>
    <rPh sb="4" eb="5">
      <t>モ</t>
    </rPh>
    <rPh sb="7" eb="9">
      <t>ニュウリョク</t>
    </rPh>
    <rPh sb="9" eb="11">
      <t>マチガ</t>
    </rPh>
    <rPh sb="12" eb="13">
      <t>トウ</t>
    </rPh>
    <rPh sb="18" eb="20">
      <t>カクニン</t>
    </rPh>
    <rPh sb="22" eb="24">
      <t>インサツ</t>
    </rPh>
    <phoneticPr fontId="3"/>
  </si>
  <si>
    <t>送付先</t>
    <rPh sb="0" eb="2">
      <t>ソウフ</t>
    </rPh>
    <rPh sb="2" eb="3">
      <t>サキ</t>
    </rPh>
    <phoneticPr fontId="3"/>
  </si>
  <si>
    <t>　★問い合わせ先</t>
    <rPh sb="2" eb="3">
      <t>ト</t>
    </rPh>
    <rPh sb="4" eb="5">
      <t>ア</t>
    </rPh>
    <rPh sb="7" eb="8">
      <t>サキ</t>
    </rPh>
    <phoneticPr fontId="3"/>
  </si>
  <si>
    <t>　★データ入力前にこのページの内容を必ずお読みください。</t>
    <rPh sb="5" eb="7">
      <t>ニュウリョク</t>
    </rPh>
    <rPh sb="7" eb="8">
      <t>マエ</t>
    </rPh>
    <rPh sb="15" eb="17">
      <t>ナイヨウ</t>
    </rPh>
    <rPh sb="18" eb="19">
      <t>カナラ</t>
    </rPh>
    <rPh sb="21" eb="22">
      <t>ヨ</t>
    </rPh>
    <phoneticPr fontId="3"/>
  </si>
  <si>
    <t>12秒00</t>
    <rPh sb="2" eb="3">
      <t>ビョウ</t>
    </rPh>
    <phoneticPr fontId="3"/>
  </si>
  <si>
    <t>　　 のときは整数で表示されます。</t>
    <rPh sb="7" eb="9">
      <t>セイスウ</t>
    </rPh>
    <rPh sb="10" eb="12">
      <t>ヒョウジ</t>
    </rPh>
    <phoneticPr fontId="3"/>
  </si>
  <si>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3"/>
  </si>
  <si>
    <t>　　なっていることを確認してください。</t>
    <rPh sb="10" eb="12">
      <t>カクニン</t>
    </rPh>
    <phoneticPr fontId="3"/>
  </si>
  <si>
    <t>←入力</t>
    <rPh sb="1" eb="3">
      <t>ニュウリョク</t>
    </rPh>
    <phoneticPr fontId="3"/>
  </si>
  <si>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3"/>
  </si>
  <si>
    <t>○</t>
    <phoneticPr fontId="3"/>
  </si>
  <si>
    <t>男100m</t>
    <rPh sb="0" eb="1">
      <t>ダン</t>
    </rPh>
    <phoneticPr fontId="3"/>
  </si>
  <si>
    <t>男砲丸投</t>
    <rPh sb="0" eb="1">
      <t>オトコ</t>
    </rPh>
    <rPh sb="1" eb="4">
      <t>ホウガンナ</t>
    </rPh>
    <phoneticPr fontId="7"/>
  </si>
  <si>
    <t>男1500m</t>
    <phoneticPr fontId="3"/>
  </si>
  <si>
    <t>★記録がない場合は空欄にしてください。</t>
    <rPh sb="1" eb="3">
      <t>キロク</t>
    </rPh>
    <rPh sb="6" eb="8">
      <t>バアイ</t>
    </rPh>
    <rPh sb="9" eb="11">
      <t>クウラン</t>
    </rPh>
    <phoneticPr fontId="3"/>
  </si>
  <si>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3"/>
  </si>
  <si>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3"/>
  </si>
  <si>
    <t>Ord</t>
    <phoneticPr fontId="3"/>
  </si>
  <si>
    <r>
      <t>　　※</t>
    </r>
    <r>
      <rPr>
        <b/>
        <sz val="11"/>
        <color indexed="10"/>
        <rFont val="ＭＳ ゴシック"/>
        <family val="3"/>
        <charset val="128"/>
      </rPr>
      <t>記録は、次のとおり入力してください。</t>
    </r>
    <rPh sb="3" eb="5">
      <t>キロク</t>
    </rPh>
    <rPh sb="7" eb="8">
      <t>ツギ</t>
    </rPh>
    <rPh sb="12" eb="14">
      <t>ニュウリョク</t>
    </rPh>
    <phoneticPr fontId="3"/>
  </si>
  <si>
    <t>4分07秒00</t>
    <rPh sb="1" eb="2">
      <t>フン</t>
    </rPh>
    <rPh sb="4" eb="5">
      <t>ビョウ</t>
    </rPh>
    <phoneticPr fontId="3"/>
  </si>
  <si>
    <t>4.07.00</t>
    <phoneticPr fontId="3"/>
  </si>
  <si>
    <t>氏　名</t>
    <rPh sb="0" eb="1">
      <t>シ</t>
    </rPh>
    <rPh sb="2" eb="3">
      <t>メイ</t>
    </rPh>
    <phoneticPr fontId="3"/>
  </si>
  <si>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3"/>
  </si>
  <si>
    <t>　＜注意事項等＞</t>
    <rPh sb="2" eb="4">
      <t>チュウイ</t>
    </rPh>
    <rPh sb="4" eb="6">
      <t>ジコウ</t>
    </rPh>
    <rPh sb="6" eb="7">
      <t>トウ</t>
    </rPh>
    <phoneticPr fontId="3"/>
  </si>
  <si>
    <t xml:space="preserve">６ </t>
    <phoneticPr fontId="3"/>
  </si>
  <si>
    <t>　 ※記録が１分未満で、10分の1以下が「00」</t>
    <rPh sb="3" eb="5">
      <t>キロク</t>
    </rPh>
    <rPh sb="7" eb="8">
      <t>フン</t>
    </rPh>
    <rPh sb="8" eb="10">
      <t>ミマン</t>
    </rPh>
    <rPh sb="14" eb="15">
      <t>ブン</t>
    </rPh>
    <rPh sb="17" eb="19">
      <t>イカ</t>
    </rPh>
    <phoneticPr fontId="3"/>
  </si>
  <si>
    <t>例１</t>
    <rPh sb="0" eb="1">
      <t>レイ</t>
    </rPh>
    <phoneticPr fontId="3"/>
  </si>
  <si>
    <t>例２</t>
    <rPh sb="0" eb="1">
      <t>レイ</t>
    </rPh>
    <phoneticPr fontId="3"/>
  </si>
  <si>
    <t>例３</t>
    <rPh sb="0" eb="1">
      <t>レイ</t>
    </rPh>
    <phoneticPr fontId="3"/>
  </si>
  <si>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3"/>
  </si>
  <si>
    <t>ｾｲｻﾝ ﾀﾛｳ</t>
    <phoneticPr fontId="3"/>
  </si>
  <si>
    <t>ﾌﾘｶﾞﾅ</t>
    <phoneticPr fontId="3"/>
  </si>
  <si>
    <t>種目</t>
    <rPh sb="0" eb="2">
      <t>シュモク</t>
    </rPh>
    <phoneticPr fontId="42"/>
  </si>
  <si>
    <t>男4X100mR</t>
    <rPh sb="0" eb="1">
      <t>オトコ</t>
    </rPh>
    <phoneticPr fontId="42"/>
  </si>
  <si>
    <t>男4X400mR</t>
    <rPh sb="0" eb="1">
      <t>オトコ</t>
    </rPh>
    <phoneticPr fontId="42"/>
  </si>
  <si>
    <t>男4X100mR</t>
    <rPh sb="0" eb="1">
      <t>オトコ</t>
    </rPh>
    <phoneticPr fontId="3"/>
  </si>
  <si>
    <t>男4X400mR</t>
    <rPh sb="0" eb="1">
      <t>オトコ</t>
    </rPh>
    <phoneticPr fontId="3"/>
  </si>
  <si>
    <t>女4X100mR</t>
    <phoneticPr fontId="3"/>
  </si>
  <si>
    <t>女4X400mR</t>
    <phoneticPr fontId="3"/>
  </si>
  <si>
    <t>男子</t>
    <rPh sb="0" eb="2">
      <t>ダンシ</t>
    </rPh>
    <phoneticPr fontId="42"/>
  </si>
  <si>
    <t>女子</t>
    <rPh sb="0" eb="2">
      <t>ジョシ</t>
    </rPh>
    <phoneticPr fontId="42"/>
  </si>
  <si>
    <t>リレー</t>
    <phoneticPr fontId="42"/>
  </si>
  <si>
    <t>FLAG</t>
    <phoneticPr fontId="42"/>
  </si>
  <si>
    <t>記録</t>
    <rPh sb="0" eb="2">
      <t>キロク</t>
    </rPh>
    <phoneticPr fontId="42"/>
  </si>
  <si>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3"/>
  </si>
  <si>
    <r>
      <t xml:space="preserve">ﾌﾘｶﾞﾅ
</t>
    </r>
    <r>
      <rPr>
        <b/>
        <sz val="8"/>
        <color indexed="10"/>
        <rFont val="ＭＳ 明朝"/>
        <family val="1"/>
        <charset val="128"/>
      </rPr>
      <t>姓と名の間に
半角ｽﾍﾟｰｽ1つ</t>
    </r>
    <rPh sb="13" eb="15">
      <t>ハンカク</t>
    </rPh>
    <phoneticPr fontId="3"/>
  </si>
  <si>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3"/>
  </si>
  <si>
    <t>学校名</t>
    <rPh sb="0" eb="2">
      <t>ガッコウ</t>
    </rPh>
    <rPh sb="2" eb="3">
      <t>メイ</t>
    </rPh>
    <phoneticPr fontId="7"/>
  </si>
  <si>
    <t>ｶﾅ</t>
    <phoneticPr fontId="3"/>
  </si>
  <si>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3"/>
  </si>
  <si>
    <t>　・必要事項を入力してください。</t>
    <rPh sb="2" eb="4">
      <t>ヒツヨウ</t>
    </rPh>
    <rPh sb="4" eb="6">
      <t>ジコウ</t>
    </rPh>
    <rPh sb="7" eb="9">
      <t>ニュウリョク</t>
    </rPh>
    <phoneticPr fontId="3"/>
  </si>
  <si>
    <r>
      <t>◎トラック種目・・・・分秒をドット「．」で区切り、</t>
    </r>
    <r>
      <rPr>
        <b/>
        <u/>
        <sz val="11"/>
        <color rgb="FFFF0000"/>
        <rFont val="ＭＳ ゴシック"/>
        <family val="3"/>
        <charset val="128"/>
      </rPr>
      <t>100分の1秒まで入力</t>
    </r>
    <rPh sb="5" eb="7">
      <t>シュモク</t>
    </rPh>
    <phoneticPr fontId="3"/>
  </si>
  <si>
    <r>
      <t>◎フィールド種目・・・メートルを「m」で区切り、</t>
    </r>
    <r>
      <rPr>
        <b/>
        <u/>
        <sz val="11"/>
        <color rgb="FFFF0000"/>
        <rFont val="ＭＳ ゴシック"/>
        <family val="3"/>
        <charset val="128"/>
      </rPr>
      <t>cm単位まで入力（「cm」の文字は入れない）</t>
    </r>
    <rPh sb="6" eb="8">
      <t>シュモク</t>
    </rPh>
    <phoneticPr fontId="3"/>
  </si>
  <si>
    <t>　　⑥ファイルの保存</t>
    <rPh sb="8" eb="10">
      <t>ホゾン</t>
    </rPh>
    <phoneticPr fontId="3"/>
  </si>
  <si>
    <t>　　⑦メール送信</t>
    <rPh sb="6" eb="8">
      <t>ソウシン</t>
    </rPh>
    <phoneticPr fontId="3"/>
  </si>
  <si>
    <r>
      <t>　・</t>
    </r>
    <r>
      <rPr>
        <b/>
        <u/>
        <sz val="11"/>
        <color indexed="10"/>
        <rFont val="ＭＳ ゴシック"/>
        <family val="3"/>
        <charset val="128"/>
      </rPr>
      <t>メールの件名に「大会名」と「学校名」を入力してください。</t>
    </r>
    <rPh sb="6" eb="8">
      <t>ケンメイ</t>
    </rPh>
    <rPh sb="10" eb="12">
      <t>タイカイ</t>
    </rPh>
    <rPh sb="12" eb="13">
      <t>メイ</t>
    </rPh>
    <rPh sb="16" eb="18">
      <t>ガッコウ</t>
    </rPh>
    <rPh sb="18" eb="19">
      <t>メイ</t>
    </rPh>
    <rPh sb="21" eb="23">
      <t>ニュウリョク</t>
    </rPh>
    <phoneticPr fontId="3"/>
  </si>
  <si>
    <t>女4X100mR</t>
    <rPh sb="0" eb="1">
      <t>オンナ</t>
    </rPh>
    <phoneticPr fontId="42"/>
  </si>
  <si>
    <t>女4X400mR</t>
    <rPh sb="0" eb="1">
      <t>オンナ</t>
    </rPh>
    <phoneticPr fontId="42"/>
  </si>
  <si>
    <t>リレー</t>
    <phoneticPr fontId="42"/>
  </si>
  <si>
    <t>ﾅﾝﾊﾞｰ</t>
    <phoneticPr fontId="42"/>
  </si>
  <si>
    <t>氏　名</t>
    <rPh sb="0" eb="1">
      <t>シ</t>
    </rPh>
    <rPh sb="2" eb="3">
      <t>メイ</t>
    </rPh>
    <phoneticPr fontId="42"/>
  </si>
  <si>
    <t>性</t>
    <rPh sb="0" eb="1">
      <t>セイ</t>
    </rPh>
    <phoneticPr fontId="42"/>
  </si>
  <si>
    <t>年</t>
    <rPh sb="0" eb="1">
      <t>ネン</t>
    </rPh>
    <phoneticPr fontId="42"/>
  </si>
  <si>
    <t>4R</t>
    <phoneticPr fontId="42"/>
  </si>
  <si>
    <t>16R</t>
    <phoneticPr fontId="42"/>
  </si>
  <si>
    <t xml:space="preserve">７ </t>
    <phoneticPr fontId="3"/>
  </si>
  <si>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3"/>
  </si>
  <si>
    <t>人数</t>
    <rPh sb="0" eb="2">
      <t>ニンズウ</t>
    </rPh>
    <phoneticPr fontId="42"/>
  </si>
  <si>
    <t>男　　子</t>
    <rPh sb="0" eb="1">
      <t>オトコ</t>
    </rPh>
    <rPh sb="3" eb="4">
      <t>コ</t>
    </rPh>
    <phoneticPr fontId="42"/>
  </si>
  <si>
    <t>女　　子</t>
    <rPh sb="0" eb="1">
      <t>オンナ</t>
    </rPh>
    <rPh sb="3" eb="4">
      <t>コ</t>
    </rPh>
    <phoneticPr fontId="42"/>
  </si>
  <si>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3"/>
  </si>
  <si>
    <t>男　　　子</t>
    <rPh sb="0" eb="1">
      <t>オトコ</t>
    </rPh>
    <rPh sb="4" eb="5">
      <t>コ</t>
    </rPh>
    <phoneticPr fontId="42"/>
  </si>
  <si>
    <t>女　　　子</t>
    <rPh sb="0" eb="1">
      <t>オンナ</t>
    </rPh>
    <rPh sb="4" eb="5">
      <t>コ</t>
    </rPh>
    <phoneticPr fontId="42"/>
  </si>
  <si>
    <t>大会名</t>
    <rPh sb="0" eb="2">
      <t>タイカイ</t>
    </rPh>
    <rPh sb="2" eb="3">
      <t>メイ</t>
    </rPh>
    <phoneticPr fontId="42"/>
  </si>
  <si>
    <t>一覧表用　種目名</t>
    <rPh sb="0" eb="2">
      <t>イチラン</t>
    </rPh>
    <rPh sb="2" eb="3">
      <t>ヒョウ</t>
    </rPh>
    <rPh sb="3" eb="4">
      <t>ヨウ</t>
    </rPh>
    <rPh sb="5" eb="7">
      <t>シュモク</t>
    </rPh>
    <rPh sb="7" eb="8">
      <t>メイ</t>
    </rPh>
    <phoneticPr fontId="42"/>
  </si>
  <si>
    <t>振込明細書のコピーを裏面に添付してください</t>
    <rPh sb="0" eb="2">
      <t>フリコミ</t>
    </rPh>
    <rPh sb="2" eb="5">
      <t>メイサイショ</t>
    </rPh>
    <rPh sb="10" eb="12">
      <t>ウラメン</t>
    </rPh>
    <rPh sb="13" eb="15">
      <t>テンプ</t>
    </rPh>
    <phoneticPr fontId="3"/>
  </si>
  <si>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4"/>
  </si>
  <si>
    <t>↓</t>
    <phoneticPr fontId="3"/>
  </si>
  <si>
    <r>
      <t>　　※</t>
    </r>
    <r>
      <rPr>
        <b/>
        <sz val="11"/>
        <color rgb="FFFF0000"/>
        <rFont val="ＭＳ ゴシック"/>
        <family val="3"/>
        <charset val="128"/>
      </rPr>
      <t>氏名</t>
    </r>
    <r>
      <rPr>
        <sz val="11"/>
        <color theme="1"/>
        <rFont val="ＭＳ 明朝"/>
        <family val="1"/>
        <charset val="128"/>
      </rPr>
      <t>については、</t>
    </r>
    <r>
      <rPr>
        <b/>
        <sz val="11"/>
        <color rgb="FFFF0000"/>
        <rFont val="ＭＳ ゴシック"/>
        <family val="3"/>
        <charset val="128"/>
      </rPr>
      <t>姓と名の間に全角スペースを１つ</t>
    </r>
    <r>
      <rPr>
        <sz val="11"/>
        <color theme="1"/>
        <rFont val="ＭＳ 明朝"/>
        <family val="1"/>
        <charset val="128"/>
      </rPr>
      <t>入れてください。</t>
    </r>
    <rPh sb="3" eb="5">
      <t>シメイ</t>
    </rPh>
    <rPh sb="11" eb="12">
      <t>セイ</t>
    </rPh>
    <rPh sb="13" eb="14">
      <t>メイ</t>
    </rPh>
    <rPh sb="15" eb="16">
      <t>アイダ</t>
    </rPh>
    <rPh sb="17" eb="19">
      <t>ゼンカク</t>
    </rPh>
    <rPh sb="26" eb="27">
      <t>イ</t>
    </rPh>
    <phoneticPr fontId="3"/>
  </si>
  <si>
    <r>
      <t>　　※</t>
    </r>
    <r>
      <rPr>
        <b/>
        <sz val="11"/>
        <color rgb="FFFF0000"/>
        <rFont val="ＭＳ ゴシック"/>
        <family val="3"/>
        <charset val="128"/>
      </rPr>
      <t>ﾌﾘｶﾞﾅ</t>
    </r>
    <r>
      <rPr>
        <sz val="11"/>
        <color theme="1"/>
        <rFont val="ＭＳ 明朝"/>
        <family val="1"/>
        <charset val="128"/>
      </rPr>
      <t>については、</t>
    </r>
    <r>
      <rPr>
        <b/>
        <sz val="11"/>
        <color rgb="FFFF0000"/>
        <rFont val="ＭＳ ゴシック"/>
        <family val="3"/>
        <charset val="128"/>
      </rPr>
      <t>姓と名の間に半角スペースを１つ</t>
    </r>
    <r>
      <rPr>
        <sz val="11"/>
        <color theme="1"/>
        <rFont val="ＭＳ 明朝"/>
        <family val="1"/>
        <charset val="128"/>
      </rPr>
      <t>入れてください。</t>
    </r>
    <rPh sb="14" eb="15">
      <t>セイ</t>
    </rPh>
    <rPh sb="16" eb="17">
      <t>メイ</t>
    </rPh>
    <rPh sb="18" eb="19">
      <t>アイダ</t>
    </rPh>
    <rPh sb="20" eb="22">
      <t>ハンカク</t>
    </rPh>
    <rPh sb="29" eb="30">
      <t>イ</t>
    </rPh>
    <phoneticPr fontId="3"/>
  </si>
  <si>
    <t>⇒</t>
    <phoneticPr fontId="3"/>
  </si>
  <si>
    <t>↓</t>
    <phoneticPr fontId="3"/>
  </si>
  <si>
    <t>4.07.00</t>
    <phoneticPr fontId="3"/>
  </si>
  <si>
    <t>⇒</t>
    <phoneticPr fontId="3"/>
  </si>
  <si>
    <t>↓</t>
    <phoneticPr fontId="3"/>
  </si>
  <si>
    <t>20m</t>
    <phoneticPr fontId="3"/>
  </si>
  <si>
    <t>20m00</t>
    <phoneticPr fontId="3"/>
  </si>
  <si>
    <t>↓</t>
    <phoneticPr fontId="3"/>
  </si>
  <si>
    <t>　　⑧参加料の振込</t>
    <rPh sb="3" eb="6">
      <t>サンカリョウ</t>
    </rPh>
    <rPh sb="7" eb="9">
      <t>フリコミ</t>
    </rPh>
    <phoneticPr fontId="56"/>
  </si>
  <si>
    <t>↓</t>
    <phoneticPr fontId="56"/>
  </si>
  <si>
    <r>
      <t>　・参加料を振り込み、</t>
    </r>
    <r>
      <rPr>
        <b/>
        <sz val="11"/>
        <color rgb="FFFF0000"/>
        <rFont val="ＭＳ ゴシック"/>
        <family val="3"/>
        <charset val="128"/>
      </rPr>
      <t>明細書のコピーを「種目別人数一覧」の裏面に添付</t>
    </r>
    <r>
      <rPr>
        <sz val="11"/>
        <color theme="1"/>
        <rFont val="ＭＳ 明朝"/>
        <family val="1"/>
        <charset val="128"/>
      </rPr>
      <t>してください。</t>
    </r>
    <rPh sb="2" eb="5">
      <t>サンカリョウ</t>
    </rPh>
    <rPh sb="6" eb="7">
      <t>フ</t>
    </rPh>
    <rPh sb="8" eb="9">
      <t>コ</t>
    </rPh>
    <rPh sb="11" eb="14">
      <t>メイサイショ</t>
    </rPh>
    <rPh sb="20" eb="23">
      <t>シュモクベツ</t>
    </rPh>
    <rPh sb="23" eb="25">
      <t>ニンズウ</t>
    </rPh>
    <rPh sb="25" eb="27">
      <t>イチラン</t>
    </rPh>
    <rPh sb="29" eb="31">
      <t>ウラメン</t>
    </rPh>
    <rPh sb="32" eb="34">
      <t>テンプ</t>
    </rPh>
    <phoneticPr fontId="42"/>
  </si>
  <si>
    <t>　　⑨郵送</t>
    <rPh sb="3" eb="5">
      <t>ユウソウ</t>
    </rPh>
    <phoneticPr fontId="3"/>
  </si>
  <si>
    <t>　　⑩申込完了</t>
    <rPh sb="3" eb="5">
      <t>モウシコミ</t>
    </rPh>
    <rPh sb="5" eb="7">
      <t>カンリョウ</t>
    </rPh>
    <phoneticPr fontId="3"/>
  </si>
  <si>
    <t>※データを修正する場合は、必ず「Delete」キーを使用してください。</t>
    <rPh sb="5" eb="7">
      <t>シュウセイ</t>
    </rPh>
    <rPh sb="9" eb="11">
      <t>バアイ</t>
    </rPh>
    <rPh sb="13" eb="14">
      <t>カナラ</t>
    </rPh>
    <rPh sb="26" eb="28">
      <t>シヨウ</t>
    </rPh>
    <phoneticPr fontId="3"/>
  </si>
  <si>
    <t>競技者NO</t>
    <rPh sb="0" eb="3">
      <t>キョウギシャ</t>
    </rPh>
    <phoneticPr fontId="3"/>
  </si>
  <si>
    <t>男400R</t>
    <rPh sb="0" eb="1">
      <t>オトコ</t>
    </rPh>
    <phoneticPr fontId="3"/>
  </si>
  <si>
    <t>リレー記録</t>
    <rPh sb="3" eb="5">
      <t>キロク</t>
    </rPh>
    <phoneticPr fontId="3"/>
  </si>
  <si>
    <t>4X100mR</t>
  </si>
  <si>
    <t>4X400mR</t>
  </si>
  <si>
    <t>男子</t>
    <rPh sb="0" eb="2">
      <t>ダンシ</t>
    </rPh>
    <phoneticPr fontId="3"/>
  </si>
  <si>
    <t>女子</t>
    <rPh sb="0" eb="2">
      <t>ジョシ</t>
    </rPh>
    <phoneticPr fontId="3"/>
  </si>
  <si>
    <t>男1600R</t>
    <rPh sb="0" eb="1">
      <t>オトコ</t>
    </rPh>
    <phoneticPr fontId="3"/>
  </si>
  <si>
    <t>女400R</t>
    <rPh sb="0" eb="1">
      <t>オンナ</t>
    </rPh>
    <phoneticPr fontId="3"/>
  </si>
  <si>
    <t>女1600R</t>
    <rPh sb="0" eb="1">
      <t>オンナ</t>
    </rPh>
    <phoneticPr fontId="3"/>
  </si>
  <si>
    <t>※必要事項を全て入力してください。</t>
    <rPh sb="1" eb="3">
      <t>ヒツヨウ</t>
    </rPh>
    <rPh sb="3" eb="5">
      <t>ジコウ</t>
    </rPh>
    <rPh sb="6" eb="7">
      <t>スベ</t>
    </rPh>
    <rPh sb="8" eb="10">
      <t>ニュウリョク</t>
    </rPh>
    <phoneticPr fontId="3"/>
  </si>
  <si>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3"/>
  </si>
  <si>
    <t>※リレーにエントリーをする選手とチームの記録を確認してください。</t>
    <rPh sb="13" eb="15">
      <t>センシュ</t>
    </rPh>
    <rPh sb="20" eb="22">
      <t>キロク</t>
    </rPh>
    <rPh sb="23" eb="25">
      <t>カクニン</t>
    </rPh>
    <phoneticPr fontId="3"/>
  </si>
  <si>
    <t>③リレー情報確認</t>
    <rPh sb="4" eb="6">
      <t>ジョウホウ</t>
    </rPh>
    <rPh sb="6" eb="8">
      <t>カクニン</t>
    </rPh>
    <phoneticPr fontId="3"/>
  </si>
  <si>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3"/>
  </si>
  <si>
    <t>　　③リレー情報の確認</t>
    <rPh sb="6" eb="8">
      <t>ジョウホウ</t>
    </rPh>
    <rPh sb="9" eb="11">
      <t>カクニン</t>
    </rPh>
    <phoneticPr fontId="3"/>
  </si>
  <si>
    <t>　・リレーにエントリーをする選手のナンバーと、チームの記録を確認してください。</t>
    <rPh sb="14" eb="16">
      <t>センシュ</t>
    </rPh>
    <rPh sb="27" eb="29">
      <t>キロク</t>
    </rPh>
    <rPh sb="30" eb="32">
      <t>カクニン</t>
    </rPh>
    <phoneticPr fontId="3"/>
  </si>
  <si>
    <t>　　修正がある場合は、「②選手情報入力」で修正してください。</t>
    <rPh sb="2" eb="4">
      <t>シュウセイ</t>
    </rPh>
    <rPh sb="7" eb="9">
      <t>バアイ</t>
    </rPh>
    <rPh sb="13" eb="15">
      <t>センシュ</t>
    </rPh>
    <rPh sb="15" eb="17">
      <t>ジョウホウ</t>
    </rPh>
    <rPh sb="17" eb="19">
      <t>ニュウリョク</t>
    </rPh>
    <rPh sb="21" eb="23">
      <t>シュウセイ</t>
    </rPh>
    <phoneticPr fontId="3"/>
  </si>
  <si>
    <t>第1回名古屋地区競技会</t>
    <rPh sb="0" eb="1">
      <t>ダイ</t>
    </rPh>
    <rPh sb="2" eb="3">
      <t>カイ</t>
    </rPh>
    <rPh sb="3" eb="8">
      <t>ナ</t>
    </rPh>
    <rPh sb="8" eb="11">
      <t>キョウギカイ</t>
    </rPh>
    <phoneticPr fontId="3"/>
  </si>
  <si>
    <t>パロマ瑞穂スタジアム・パロマ瑞穂北陸上競技場</t>
    <rPh sb="3" eb="5">
      <t>ミズホ</t>
    </rPh>
    <rPh sb="14" eb="16">
      <t>ミズホ</t>
    </rPh>
    <rPh sb="16" eb="17">
      <t>キタ</t>
    </rPh>
    <rPh sb="17" eb="22">
      <t>リクジョウキョウギジョウ</t>
    </rPh>
    <phoneticPr fontId="3"/>
  </si>
  <si>
    <t>〒463-8799　守山郵便局　私書箱１４号　名古屋地区陸上競技協会</t>
    <rPh sb="23" eb="26">
      <t>ナゴヤ</t>
    </rPh>
    <rPh sb="26" eb="28">
      <t>チク</t>
    </rPh>
    <phoneticPr fontId="3"/>
  </si>
  <si>
    <t>勝見　昌弘　宛</t>
    <rPh sb="0" eb="2">
      <t>カツミ</t>
    </rPh>
    <rPh sb="3" eb="5">
      <t>マサヒロ</t>
    </rPh>
    <rPh sb="6" eb="7">
      <t>アテ</t>
    </rPh>
    <phoneticPr fontId="3"/>
  </si>
  <si>
    <t>男子4X100mR</t>
  </si>
  <si>
    <t>男子4X400mR</t>
  </si>
  <si>
    <t>女子4X100mR</t>
  </si>
  <si>
    <t>女子4X400mR</t>
  </si>
  <si>
    <t>第１回名古屋地区競技会</t>
    <rPh sb="0" eb="1">
      <t>ダイ</t>
    </rPh>
    <rPh sb="2" eb="3">
      <t>カイ</t>
    </rPh>
    <rPh sb="3" eb="6">
      <t>ナゴヤ</t>
    </rPh>
    <rPh sb="6" eb="8">
      <t>チク</t>
    </rPh>
    <rPh sb="8" eb="11">
      <t>キョウギカイ</t>
    </rPh>
    <phoneticPr fontId="3"/>
  </si>
  <si>
    <t>種　目　数</t>
    <rPh sb="0" eb="1">
      <t>シュ</t>
    </rPh>
    <rPh sb="2" eb="3">
      <t>メ</t>
    </rPh>
    <rPh sb="4" eb="5">
      <t>スウ</t>
    </rPh>
    <phoneticPr fontId="7"/>
  </si>
  <si>
    <t>種目計</t>
    <rPh sb="0" eb="2">
      <t>シュモク</t>
    </rPh>
    <rPh sb="2" eb="3">
      <t>ケイ</t>
    </rPh>
    <phoneticPr fontId="3"/>
  </si>
  <si>
    <t>種目数</t>
    <rPh sb="0" eb="3">
      <t>シュモクスウ</t>
    </rPh>
    <phoneticPr fontId="7"/>
  </si>
  <si>
    <t>リレー</t>
    <phoneticPr fontId="7"/>
  </si>
  <si>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3"/>
  </si>
  <si>
    <t>　・プログラム購入部数を入力後、合計金額を確認して印刷をしてください。</t>
    <rPh sb="7" eb="9">
      <t>コウニュウ</t>
    </rPh>
    <rPh sb="9" eb="11">
      <t>ブスウ</t>
    </rPh>
    <rPh sb="12" eb="15">
      <t>ニュウリョクゴ</t>
    </rPh>
    <rPh sb="16" eb="20">
      <t>ゴウケイキンガク</t>
    </rPh>
    <rPh sb="21" eb="23">
      <t>カクニン</t>
    </rPh>
    <phoneticPr fontId="3"/>
  </si>
  <si>
    <t>リレー計</t>
    <rPh sb="3" eb="4">
      <t>ケイ</t>
    </rPh>
    <phoneticPr fontId="3"/>
  </si>
  <si>
    <t>プログラム購入部数</t>
    <phoneticPr fontId="7"/>
  </si>
  <si>
    <t>リレー参加数✕1000円</t>
    <rPh sb="3" eb="6">
      <t>サンカスウ</t>
    </rPh>
    <rPh sb="11" eb="12">
      <t>エン</t>
    </rPh>
    <phoneticPr fontId="7"/>
  </si>
  <si>
    <t>支払金額</t>
    <rPh sb="0" eb="4">
      <t>シハライキンガク</t>
    </rPh>
    <phoneticPr fontId="7"/>
  </si>
  <si>
    <t>部</t>
    <rPh sb="0" eb="1">
      <t>ブ</t>
    </rPh>
    <phoneticPr fontId="7"/>
  </si>
  <si>
    <t>役員のできる方のお名前を入力してください</t>
    <rPh sb="0" eb="2">
      <t>ヤクイン</t>
    </rPh>
    <rPh sb="6" eb="7">
      <t>カタ</t>
    </rPh>
    <rPh sb="9" eb="11">
      <t>ナマ</t>
    </rPh>
    <rPh sb="12" eb="14">
      <t>ニュウリョク</t>
    </rPh>
    <phoneticPr fontId="3"/>
  </si>
  <si>
    <t>男</t>
    <rPh sb="0" eb="1">
      <t>オトコ</t>
    </rPh>
    <phoneticPr fontId="3"/>
  </si>
  <si>
    <t>女</t>
    <rPh sb="0" eb="1">
      <t>オンナ</t>
    </rPh>
    <phoneticPr fontId="3"/>
  </si>
  <si>
    <t>申込責任者</t>
    <rPh sb="0" eb="2">
      <t>モウシコミ</t>
    </rPh>
    <rPh sb="2" eb="5">
      <t>セキニ</t>
    </rPh>
    <phoneticPr fontId="3"/>
  </si>
  <si>
    <t>　・30名ごとにＡ４用紙１枚で出力されます。</t>
    <rPh sb="4" eb="5">
      <t>メイ</t>
    </rPh>
    <rPh sb="10" eb="12">
      <t>ヨウシ</t>
    </rPh>
    <rPh sb="13" eb="14">
      <t>マイ</t>
    </rPh>
    <rPh sb="15" eb="17">
      <t>シュツリョク</t>
    </rPh>
    <phoneticPr fontId="3"/>
  </si>
  <si>
    <r>
      <t>　・</t>
    </r>
    <r>
      <rPr>
        <b/>
        <u/>
        <sz val="11"/>
        <color indexed="10"/>
        <rFont val="ＭＳ ゴシック"/>
        <family val="3"/>
        <charset val="128"/>
      </rPr>
      <t>ファイル名を学校名（例：○○中）に変更し</t>
    </r>
    <r>
      <rPr>
        <sz val="11"/>
        <color indexed="8"/>
        <rFont val="ＭＳ 明朝"/>
        <family val="1"/>
        <charset val="128"/>
      </rPr>
      <t>保存してください。メールに添付するときは、ファイル名が学校名に</t>
    </r>
    <rPh sb="6" eb="7">
      <t>メイ</t>
    </rPh>
    <rPh sb="8" eb="10">
      <t>ガッコウ</t>
    </rPh>
    <rPh sb="10" eb="11">
      <t>メイ</t>
    </rPh>
    <rPh sb="12" eb="13">
      <t>レイ</t>
    </rPh>
    <rPh sb="16" eb="17">
      <t>チュウ</t>
    </rPh>
    <rPh sb="19" eb="21">
      <t>ヘンコウ</t>
    </rPh>
    <rPh sb="22" eb="24">
      <t>ホゾン</t>
    </rPh>
    <rPh sb="35" eb="37">
      <t>テンプ</t>
    </rPh>
    <rPh sb="47" eb="48">
      <t>メイ</t>
    </rPh>
    <rPh sb="49" eb="51">
      <t>ガッコウ</t>
    </rPh>
    <rPh sb="51" eb="52">
      <t>メイ</t>
    </rPh>
    <phoneticPr fontId="3"/>
  </si>
  <si>
    <t>種目数×500円</t>
    <rPh sb="0" eb="2">
      <t>シュモク</t>
    </rPh>
    <rPh sb="2" eb="3">
      <t>スウ</t>
    </rPh>
    <rPh sb="7" eb="8">
      <t>エン</t>
    </rPh>
    <phoneticPr fontId="7"/>
  </si>
  <si>
    <t>申込責任者</t>
    <rPh sb="0" eb="2">
      <t>モウシコミ</t>
    </rPh>
    <rPh sb="2" eb="5">
      <t>セキニンシャ</t>
    </rPh>
    <phoneticPr fontId="3"/>
  </si>
  <si>
    <t xml:space="preserve">４ </t>
  </si>
  <si>
    <t xml:space="preserve">５ </t>
  </si>
  <si>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3"/>
  </si>
  <si>
    <t>　・正しく送信されれば、受信した旨の返信が届きます。</t>
    <rPh sb="2" eb="3">
      <t>タダ</t>
    </rPh>
    <rPh sb="5" eb="7">
      <t>ソウシン</t>
    </rPh>
    <rPh sb="12" eb="14">
      <t>ジュシン</t>
    </rPh>
    <rPh sb="16" eb="17">
      <t>ムネ</t>
    </rPh>
    <rPh sb="18" eb="20">
      <t>ヘンシン</t>
    </rPh>
    <rPh sb="21" eb="22">
      <t>トド</t>
    </rPh>
    <phoneticPr fontId="3"/>
  </si>
  <si>
    <r>
      <t>　・入力したファイルを送信してください。</t>
    </r>
    <r>
      <rPr>
        <b/>
        <sz val="12"/>
        <color theme="1"/>
        <rFont val="ＭＳ 明朝"/>
        <family val="1"/>
        <charset val="128"/>
      </rPr>
      <t/>
    </r>
    <rPh sb="2" eb="4">
      <t>ニュウリョク</t>
    </rPh>
    <phoneticPr fontId="3"/>
  </si>
  <si>
    <t>E-mail：</t>
    <phoneticPr fontId="3"/>
  </si>
  <si>
    <t>no1nagoya@gmail.com</t>
    <phoneticPr fontId="3"/>
  </si>
  <si>
    <t xml:space="preserve">mail：   </t>
    <phoneticPr fontId="3"/>
  </si>
  <si>
    <t>toiawase.nagoya@gmail.com</t>
    <phoneticPr fontId="3"/>
  </si>
  <si>
    <t>No</t>
    <phoneticPr fontId="42"/>
  </si>
  <si>
    <t>FLAG</t>
    <phoneticPr fontId="42"/>
  </si>
  <si>
    <t>No</t>
    <phoneticPr fontId="42"/>
  </si>
  <si>
    <t>FLAG</t>
    <phoneticPr fontId="42"/>
  </si>
  <si>
    <t>男100m</t>
  </si>
  <si>
    <t>女100m</t>
  </si>
  <si>
    <t>男200m</t>
  </si>
  <si>
    <t>女200m</t>
  </si>
  <si>
    <t>男400m</t>
  </si>
  <si>
    <t>女400m</t>
  </si>
  <si>
    <t>男800m</t>
  </si>
  <si>
    <t>女800m</t>
  </si>
  <si>
    <t>男1500m</t>
  </si>
  <si>
    <t>女1500m</t>
  </si>
  <si>
    <t>男中学3000m</t>
  </si>
  <si>
    <t>男5000m</t>
  </si>
  <si>
    <t>女100mH</t>
  </si>
  <si>
    <t>男110mH</t>
  </si>
  <si>
    <t>女中学100mH</t>
  </si>
  <si>
    <t>男中学110mH</t>
  </si>
  <si>
    <t>女400mH</t>
  </si>
  <si>
    <t>男3000mSC</t>
  </si>
  <si>
    <t>女走高跳</t>
  </si>
  <si>
    <t>男5000mW</t>
  </si>
  <si>
    <t>男走高跳</t>
  </si>
  <si>
    <t>女走幅跳</t>
  </si>
  <si>
    <t>男棒高跳</t>
    <rPh sb="1" eb="2">
      <t>ボウ</t>
    </rPh>
    <phoneticPr fontId="67"/>
  </si>
  <si>
    <t>男走幅跳</t>
  </si>
  <si>
    <t>女砲丸投</t>
  </si>
  <si>
    <t>男三段跳</t>
    <rPh sb="1" eb="3">
      <t>サンダン</t>
    </rPh>
    <phoneticPr fontId="66"/>
  </si>
  <si>
    <t>女中学砲丸投</t>
  </si>
  <si>
    <t>男砲丸投</t>
    <rPh sb="1" eb="4">
      <t>ホウガンナゲ</t>
    </rPh>
    <phoneticPr fontId="66"/>
  </si>
  <si>
    <t>男円盤投</t>
    <rPh sb="1" eb="4">
      <t>エンバンナゲ</t>
    </rPh>
    <phoneticPr fontId="66"/>
  </si>
  <si>
    <t>男ﾊﾝﾏｰ投</t>
  </si>
  <si>
    <t>男やり投</t>
    <rPh sb="3" eb="4">
      <t>ナ</t>
    </rPh>
    <phoneticPr fontId="66"/>
  </si>
  <si>
    <t>男高校砲丸投</t>
  </si>
  <si>
    <t>男高校円盤投</t>
  </si>
  <si>
    <t>男高校ﾊﾝﾏｰ投</t>
  </si>
  <si>
    <t>男中学砲丸投</t>
  </si>
  <si>
    <t>男中学円盤投</t>
  </si>
  <si>
    <t>※メール送信を完了してください！</t>
    <rPh sb="4" eb="6">
      <t>ソウシン</t>
    </rPh>
    <rPh sb="7" eb="9">
      <t>カンリョウ</t>
    </rPh>
    <phoneticPr fontId="3"/>
  </si>
  <si>
    <t>振り込み郵送期限</t>
    <rPh sb="0" eb="1">
      <t>フ</t>
    </rPh>
    <rPh sb="2" eb="3">
      <t>コ</t>
    </rPh>
    <rPh sb="4" eb="6">
      <t>ユウソウ</t>
    </rPh>
    <rPh sb="6" eb="8">
      <t>キゲン</t>
    </rPh>
    <phoneticPr fontId="3"/>
  </si>
  <si>
    <t>中学･クラブチーム用</t>
    <rPh sb="0" eb="2">
      <t>チュ</t>
    </rPh>
    <rPh sb="9" eb="10">
      <t>ヨウ</t>
    </rPh>
    <phoneticPr fontId="3"/>
  </si>
  <si>
    <t>①団体情報入力</t>
    <rPh sb="1" eb="3">
      <t>ダン</t>
    </rPh>
    <rPh sb="3" eb="5">
      <t>ジョウホウ</t>
    </rPh>
    <rPh sb="5" eb="7">
      <t>ニュウリョク</t>
    </rPh>
    <phoneticPr fontId="3"/>
  </si>
  <si>
    <t>団体コード</t>
    <rPh sb="0" eb="2">
      <t>ダンタイ</t>
    </rPh>
    <phoneticPr fontId="3"/>
  </si>
  <si>
    <t>　未記入(担当者が入力します)</t>
    <rPh sb="1" eb="4">
      <t>ミキニュウ</t>
    </rPh>
    <rPh sb="5" eb="8">
      <t>タントウシャ</t>
    </rPh>
    <rPh sb="9" eb="11">
      <t>ニュウリョク</t>
    </rPh>
    <phoneticPr fontId="3"/>
  </si>
  <si>
    <t>団体名</t>
    <rPh sb="0" eb="2">
      <t>ダンタイ</t>
    </rPh>
    <rPh sb="2" eb="3">
      <t>メイ</t>
    </rPh>
    <phoneticPr fontId="3"/>
  </si>
  <si>
    <t>略称団体名</t>
    <rPh sb="0" eb="2">
      <t>リャクショウ</t>
    </rPh>
    <rPh sb="2" eb="4">
      <t>ダンタ</t>
    </rPh>
    <rPh sb="4" eb="5">
      <t>メイ</t>
    </rPh>
    <phoneticPr fontId="3"/>
  </si>
  <si>
    <r>
      <t>←入力 中･高･大を入れて</t>
    </r>
    <r>
      <rPr>
        <b/>
        <sz val="11"/>
        <rFont val="ＭＳ ゴシック"/>
        <family val="3"/>
        <charset val="128"/>
      </rPr>
      <t>全角６文字以内です</t>
    </r>
    <rPh sb="1" eb="3">
      <t>ニュウリョク</t>
    </rPh>
    <rPh sb="4" eb="5">
      <t>チュウ</t>
    </rPh>
    <rPh sb="6" eb="7">
      <t>コウ</t>
    </rPh>
    <rPh sb="8" eb="9">
      <t>ダイ</t>
    </rPh>
    <rPh sb="10" eb="11">
      <t>イ</t>
    </rPh>
    <rPh sb="13" eb="15">
      <t>ゼンカク</t>
    </rPh>
    <rPh sb="16" eb="20">
      <t>モジイナイ</t>
    </rPh>
    <phoneticPr fontId="3"/>
  </si>
  <si>
    <t>団体名ﾌﾘｶﾞﾅ</t>
    <rPh sb="0" eb="3">
      <t>ダンタイメイ</t>
    </rPh>
    <phoneticPr fontId="3"/>
  </si>
  <si>
    <t>←入力 半角カタカナで入力してください。</t>
    <rPh sb="1" eb="3">
      <t>ニュウリョク</t>
    </rPh>
    <rPh sb="4" eb="6">
      <t>ハン</t>
    </rPh>
    <phoneticPr fontId="3"/>
  </si>
  <si>
    <t>プログラム購入部数</t>
    <phoneticPr fontId="3"/>
  </si>
  <si>
    <t>部</t>
    <rPh sb="0" eb="1">
      <t>ブ</t>
    </rPh>
    <phoneticPr fontId="3"/>
  </si>
  <si>
    <t>女3000m</t>
  </si>
  <si>
    <t>女50000mW</t>
  </si>
  <si>
    <r>
      <t>　・</t>
    </r>
    <r>
      <rPr>
        <b/>
        <sz val="11"/>
        <color rgb="FFFF0000"/>
        <rFont val="ＭＳ 明朝"/>
        <family val="1"/>
        <charset val="128"/>
      </rPr>
      <t>「④種目別一覧表」「⑤申込一覧表」</t>
    </r>
    <r>
      <rPr>
        <b/>
        <sz val="11"/>
        <color theme="1"/>
        <rFont val="ＭＳ 明朝"/>
        <family val="1"/>
        <charset val="128"/>
      </rPr>
      <t>を郵送してください。</t>
    </r>
    <rPh sb="4" eb="7">
      <t>シュモクベツ</t>
    </rPh>
    <rPh sb="7" eb="10">
      <t>イチランヒョウ</t>
    </rPh>
    <rPh sb="13" eb="15">
      <t>モウシコミ</t>
    </rPh>
    <rPh sb="15" eb="18">
      <t>イチランヒョウ</t>
    </rPh>
    <rPh sb="20" eb="22">
      <t>ユウソウ</t>
    </rPh>
    <phoneticPr fontId="3"/>
  </si>
  <si>
    <r>
      <rPr>
        <sz val="11"/>
        <rFont val="ＭＳ 明朝"/>
        <family val="1"/>
        <charset val="128"/>
      </rPr>
      <t>　・</t>
    </r>
    <r>
      <rPr>
        <b/>
        <sz val="11"/>
        <rFont val="ＭＳ ゴシック"/>
        <family val="3"/>
        <charset val="128"/>
      </rPr>
      <t>「種目別人数一覧」の裏面には振込明細書のコピーを添付して</t>
    </r>
    <r>
      <rPr>
        <sz val="11"/>
        <rFont val="ＭＳ 明朝"/>
        <family val="1"/>
        <charset val="128"/>
      </rPr>
      <t>ください。</t>
    </r>
    <rPh sb="3" eb="6">
      <t>シュモクベツ</t>
    </rPh>
    <rPh sb="6" eb="8">
      <t>ニンズウ</t>
    </rPh>
    <rPh sb="8" eb="10">
      <t>イチラン</t>
    </rPh>
    <rPh sb="12" eb="14">
      <t>リメン</t>
    </rPh>
    <rPh sb="26" eb="28">
      <t>テンプ</t>
    </rPh>
    <phoneticPr fontId="3"/>
  </si>
  <si>
    <t>↓</t>
    <phoneticPr fontId="3"/>
  </si>
  <si>
    <t>　　※ナンバーは、アルファベットと数字を分けて入力してください。</t>
    <rPh sb="17" eb="19">
      <t>スウジ</t>
    </rPh>
    <rPh sb="20" eb="21">
      <t>ワ</t>
    </rPh>
    <rPh sb="23" eb="25">
      <t>ニュウリョク</t>
    </rPh>
    <phoneticPr fontId="3"/>
  </si>
  <si>
    <t>ﾅﾝﾊﾞｰ1</t>
    <phoneticPr fontId="3"/>
  </si>
  <si>
    <t>ﾅﾝﾊﾞｰ2</t>
    <phoneticPr fontId="3"/>
  </si>
  <si>
    <t>A</t>
    <phoneticPr fontId="3"/>
  </si>
  <si>
    <t>Ver2</t>
    <phoneticPr fontId="3"/>
  </si>
  <si>
    <r>
      <t>　　　帳票印刷ボタンをクリックして印刷を行ってください。</t>
    </r>
    <r>
      <rPr>
        <b/>
        <sz val="16"/>
        <color rgb="FFFF0000"/>
        <rFont val="ＭＳ ゴシック"/>
        <family val="3"/>
        <charset val="128"/>
      </rPr>
      <t>↓</t>
    </r>
    <r>
      <rPr>
        <b/>
        <sz val="12"/>
        <color rgb="FFFF0000"/>
        <rFont val="ＭＳ ゴシック"/>
        <family val="3"/>
        <charset val="128"/>
      </rPr>
      <t>　　</t>
    </r>
    <rPh sb="3" eb="5">
      <t>チョウヒョウ</t>
    </rPh>
    <rPh sb="5" eb="7">
      <t>インサツ</t>
    </rPh>
    <rPh sb="17" eb="19">
      <t>インサツ</t>
    </rPh>
    <rPh sb="20" eb="21">
      <t>オコナ</t>
    </rPh>
    <phoneticPr fontId="3"/>
  </si>
  <si>
    <t>～</t>
    <phoneticPr fontId="3"/>
  </si>
  <si>
    <t>申込完了期限</t>
    <rPh sb="0" eb="2">
      <t>モウシコミ</t>
    </rPh>
    <rPh sb="2" eb="4">
      <t>カンリョウ</t>
    </rPh>
    <rPh sb="4" eb="6">
      <t>キゲン</t>
    </rPh>
    <phoneticPr fontId="3"/>
  </si>
  <si>
    <t>　　①団体情報の入力</t>
    <rPh sb="3" eb="5">
      <t>ダンタイ</t>
    </rPh>
    <rPh sb="5" eb="7">
      <t>ジョウホウ</t>
    </rPh>
    <rPh sb="8" eb="10">
      <t>ニュウリョク</t>
    </rPh>
    <phoneticPr fontId="3"/>
  </si>
  <si>
    <t>男110mJH</t>
  </si>
  <si>
    <t>男400mH</t>
    <rPh sb="0" eb="1">
      <t>オトコ</t>
    </rPh>
    <phoneticPr fontId="10"/>
  </si>
  <si>
    <t>男棒高跳</t>
    <rPh sb="1" eb="2">
      <t>ボウ</t>
    </rPh>
    <phoneticPr fontId="10"/>
  </si>
  <si>
    <t>男中学走幅跳</t>
    <rPh sb="1" eb="3">
      <t>チュウガク</t>
    </rPh>
    <phoneticPr fontId="10"/>
  </si>
  <si>
    <t>女100mYH</t>
  </si>
  <si>
    <t>女棒高跳</t>
    <rPh sb="1" eb="2">
      <t>ボウ</t>
    </rPh>
    <phoneticPr fontId="1"/>
  </si>
  <si>
    <t>女中学走幅跳</t>
    <rPh sb="1" eb="3">
      <t>ty</t>
    </rPh>
    <phoneticPr fontId="66"/>
  </si>
  <si>
    <t>女三段跳</t>
    <rPh sb="1" eb="3">
      <t>サンダ</t>
    </rPh>
    <phoneticPr fontId="1"/>
  </si>
  <si>
    <t>女円盤投</t>
    <rPh sb="1" eb="3">
      <t>エンバン</t>
    </rPh>
    <phoneticPr fontId="1"/>
  </si>
  <si>
    <t>女ﾊﾝﾏｰ投</t>
  </si>
  <si>
    <t>女やり投</t>
    <rPh sb="0" eb="1">
      <t>オンア</t>
    </rPh>
    <phoneticPr fontId="66"/>
  </si>
  <si>
    <t>男110mJH</t>
    <phoneticPr fontId="67"/>
  </si>
  <si>
    <t>男中学走幅跳</t>
    <rPh sb="1" eb="3">
      <t>チュウガク</t>
    </rPh>
    <phoneticPr fontId="67"/>
  </si>
  <si>
    <t>女中学走幅跳</t>
    <rPh sb="1" eb="3">
      <t>ty</t>
    </rPh>
    <phoneticPr fontId="67"/>
  </si>
  <si>
    <t>⑤申込一覧表</t>
  </si>
  <si>
    <t>参加者数</t>
    <rPh sb="0" eb="4">
      <t>サンカシャスウ</t>
    </rPh>
    <phoneticPr fontId="3"/>
  </si>
  <si>
    <t>プログラム部数✕800円</t>
    <rPh sb="5" eb="7">
      <t>ブスウ</t>
    </rPh>
    <rPh sb="11" eb="12">
      <t>エン</t>
    </rPh>
    <phoneticPr fontId="7"/>
  </si>
  <si>
    <t>団体名</t>
    <rPh sb="0" eb="2">
      <t>ダンタイ</t>
    </rPh>
    <rPh sb="2" eb="3">
      <t>メイ</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</si>
</sst>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411]ggge&quot;年&quot;m&quot;月&quot;d&quot;日&quot;;@"/>
    <numFmt numFmtId="177" formatCode="[$-411]m&quot;月&quot;d&quot;日&quot;&quot;(&quot;aaa&quot;)郵送必着&quot;"/>
    <numFmt numFmtId="178" formatCode="[$-411]yyyy&quot;年&quot;m&quot;月&quot;d&quot;日&quot;&quot;(&quot;aaa&quot;)&quot;"/>
    <numFmt numFmtId="179" formatCode="[$-411]m&quot;月&quot;d&quot;日&quot;&quot;(&quot;aaa&quot;)&quot;"/>
  </numFmts>
  <fonts count="75">
    <font>
      <sz val="11"/>
      <color theme="1"/>
      <name val="ＭＳ Ｐゴシック"/>
      <family val="3"/>
      <charset val="128"/>
      <scheme val="minor"/>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1"/>
      <color rgb="FFFF0000"/>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16"/>
      <name val="ＭＳ Ｐ明朝"/>
      <family val="1"/>
      <charset val="128"/>
    </font>
    <font>
      <sz val="14"/>
      <name val="ＤＨＰ平成明朝体W7"/>
      <family val="3"/>
      <charset val="128"/>
    </font>
    <font>
      <sz val="11"/>
      <name val="ＤＦ平成明朝体W7"/>
      <family val="3"/>
      <charset val="128"/>
    </font>
    <font>
      <b/>
      <sz val="16"/>
      <color theme="1"/>
      <name val="ＭＳ ゴシック"/>
      <family val="3"/>
      <charset val="128"/>
    </font>
    <font>
      <b/>
      <sz val="22"/>
      <color theme="1"/>
      <name val="ＭＳ ゴシック"/>
      <family val="3"/>
      <charset val="128"/>
    </font>
    <font>
      <b/>
      <u/>
      <sz val="11"/>
      <color rgb="FFFF0000"/>
      <name val="ＭＳ 明朝"/>
      <family val="1"/>
      <charset val="128"/>
    </font>
    <font>
      <b/>
      <u/>
      <sz val="11"/>
      <color rgb="FFFF0000"/>
      <name val="ＭＳ ゴシック"/>
      <family val="3"/>
      <charset val="128"/>
    </font>
    <font>
      <sz val="10"/>
      <color theme="1"/>
      <name val="ＭＳ 明朝"/>
      <family val="1"/>
      <charset val="128"/>
    </font>
    <font>
      <sz val="22"/>
      <color theme="1"/>
      <name val="ＭＳ 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6"/>
      <name val="ＭＳ Ｐゴシック"/>
      <family val="2"/>
      <charset val="128"/>
      <scheme val="minor"/>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b/>
      <sz val="14"/>
      <color indexed="10"/>
      <name val="ＭＳ 明朝"/>
      <family val="1"/>
      <charset val="128"/>
    </font>
    <font>
      <u/>
      <sz val="11"/>
      <color theme="10"/>
      <name val="ＭＳ Ｐゴシック"/>
      <family val="3"/>
      <charset val="128"/>
      <scheme val="minor"/>
    </font>
    <font>
      <u/>
      <sz val="16"/>
      <color theme="10"/>
      <name val="ＭＳ Ｐゴシック"/>
      <family val="3"/>
      <charset val="128"/>
      <scheme val="minor"/>
    </font>
    <font>
      <u/>
      <sz val="18"/>
      <color theme="10"/>
      <name val="ＭＳ Ｐゴシック"/>
      <family val="3"/>
      <charset val="128"/>
      <scheme val="minor"/>
    </font>
    <font>
      <sz val="11"/>
      <color theme="1"/>
      <name val="ＭＳ Ｐゴシック"/>
      <family val="3"/>
      <charset val="128"/>
      <scheme val="minor"/>
    </font>
    <font>
      <sz val="6"/>
      <name val="ＭＳ ゴシック"/>
      <family val="2"/>
      <charset val="128"/>
    </font>
    <font>
      <b/>
      <sz val="14"/>
      <name val="ＭＳ Ｐ明朝"/>
      <family val="1"/>
      <charset val="128"/>
    </font>
    <font>
      <b/>
      <sz val="16"/>
      <color rgb="FFFF0000"/>
      <name val="ＭＳ ゴシック"/>
      <family val="3"/>
      <charset val="128"/>
    </font>
    <font>
      <b/>
      <sz val="11"/>
      <color theme="3"/>
      <name val="ＭＳ ゴシック"/>
      <family val="3"/>
      <charset val="128"/>
    </font>
    <font>
      <b/>
      <sz val="9"/>
      <color indexed="81"/>
      <name val="ＭＳ Ｐゴシック"/>
      <family val="3"/>
      <charset val="128"/>
    </font>
    <font>
      <b/>
      <sz val="16"/>
      <color indexed="81"/>
      <name val="ＭＳ Ｐゴシック"/>
      <family val="3"/>
      <charset val="128"/>
    </font>
    <font>
      <sz val="12"/>
      <color theme="1"/>
      <name val="ＭＳ ゴシック"/>
      <family val="3"/>
      <charset val="128"/>
    </font>
    <font>
      <b/>
      <sz val="22"/>
      <color rgb="FFFF0000"/>
      <name val="ＭＳ ゴシック"/>
      <family val="3"/>
      <charset val="128"/>
    </font>
  </fonts>
  <fills count="11">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C000"/>
        <bgColor indexed="64"/>
      </patternFill>
    </fill>
  </fills>
  <borders count="87">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style="medium">
        <color indexed="64"/>
      </bottom>
      <diagonal/>
    </border>
    <border>
      <left style="medium">
        <color indexed="64"/>
      </left>
      <right/>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s>
  <cellStyleXfs count="5">
    <xf numFmtId="0" fontId="0" fillId="0" borderId="0">
      <alignment vertical="center"/>
    </xf>
    <xf numFmtId="0" fontId="25" fillId="0" borderId="0"/>
    <xf numFmtId="0" fontId="13" fillId="0" borderId="0">
      <alignment vertical="center"/>
    </xf>
    <xf numFmtId="0" fontId="2" fillId="0" borderId="0">
      <alignment vertical="center"/>
    </xf>
    <xf numFmtId="0" fontId="63" fillId="0" borderId="0" applyNumberFormat="0" applyFill="0" applyBorder="0" applyAlignment="0" applyProtection="0">
      <alignment vertical="center"/>
    </xf>
  </cellStyleXfs>
  <cellXfs count="365">
    <xf numFmtId="0" fontId="0" fillId="0" borderId="0" xfId="0">
      <alignment vertical="center"/>
    </xf>
    <xf numFmtId="0" fontId="26"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Fill="1" applyBorder="1" applyAlignment="1">
      <alignment vertical="center"/>
    </xf>
    <xf numFmtId="0" fontId="26" fillId="0" borderId="0" xfId="0" applyFont="1" applyBorder="1" applyAlignment="1">
      <alignment horizontal="center" vertical="center"/>
    </xf>
    <xf numFmtId="0" fontId="0" fillId="0" borderId="0" xfId="0" applyFill="1">
      <alignment vertical="center"/>
    </xf>
    <xf numFmtId="0" fontId="26" fillId="0" borderId="0" xfId="0" applyFont="1" applyFill="1" applyBorder="1">
      <alignment vertical="center"/>
    </xf>
    <xf numFmtId="0" fontId="31" fillId="0" borderId="0" xfId="0" applyFont="1" applyAlignment="1">
      <alignment vertical="center"/>
    </xf>
    <xf numFmtId="0" fontId="31" fillId="0" borderId="0" xfId="0" applyFont="1" applyFill="1" applyBorder="1" applyAlignment="1">
      <alignment vertical="center"/>
    </xf>
    <xf numFmtId="0" fontId="26"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6" fillId="0" borderId="0" xfId="0" applyFont="1">
      <alignment vertical="center"/>
    </xf>
    <xf numFmtId="49" fontId="26" fillId="0" borderId="0" xfId="0" applyNumberFormat="1" applyFont="1" applyAlignment="1">
      <alignment horizontal="right" vertical="center"/>
    </xf>
    <xf numFmtId="0" fontId="26" fillId="0" borderId="0" xfId="0" applyFont="1" applyAlignment="1">
      <alignment horizontal="right" vertical="center"/>
    </xf>
    <xf numFmtId="0" fontId="26" fillId="0" borderId="1" xfId="0" applyFont="1" applyBorder="1" applyAlignment="1">
      <alignment horizontal="right" vertical="center"/>
    </xf>
    <xf numFmtId="0" fontId="26" fillId="0" borderId="19" xfId="0" applyFont="1" applyBorder="1" applyAlignment="1">
      <alignment horizontal="right" vertical="center"/>
    </xf>
    <xf numFmtId="0" fontId="27" fillId="0" borderId="0" xfId="0" applyFont="1">
      <alignment vertical="center"/>
    </xf>
    <xf numFmtId="0" fontId="33" fillId="0" borderId="0" xfId="0" applyFont="1" applyAlignment="1">
      <alignment horizontal="right" vertical="center"/>
    </xf>
    <xf numFmtId="0" fontId="30" fillId="3" borderId="3" xfId="0" applyFont="1" applyFill="1" applyBorder="1" applyAlignment="1">
      <alignment horizontal="center" vertical="center"/>
    </xf>
    <xf numFmtId="0" fontId="26" fillId="5" borderId="0" xfId="0" applyFont="1" applyFill="1">
      <alignment vertical="center"/>
    </xf>
    <xf numFmtId="0" fontId="26" fillId="0" borderId="0" xfId="0" applyFont="1" applyFill="1" applyBorder="1" applyAlignment="1">
      <alignment horizontal="left" vertical="center"/>
    </xf>
    <xf numFmtId="0" fontId="36" fillId="5" borderId="0" xfId="0" applyFont="1" applyFill="1">
      <alignment vertical="center"/>
    </xf>
    <xf numFmtId="0" fontId="26" fillId="5" borderId="0" xfId="0" applyFont="1" applyFill="1" applyAlignment="1">
      <alignment horizontal="center" vertical="center"/>
    </xf>
    <xf numFmtId="0" fontId="26" fillId="0" borderId="28" xfId="0" applyFont="1" applyBorder="1" applyAlignment="1">
      <alignment horizontal="center" vertical="center"/>
    </xf>
    <xf numFmtId="0" fontId="26" fillId="0" borderId="27" xfId="0" applyFont="1" applyBorder="1" applyAlignment="1">
      <alignment horizontal="center" vertical="center"/>
    </xf>
    <xf numFmtId="0" fontId="26" fillId="0" borderId="20" xfId="0" applyFont="1" applyBorder="1" applyAlignment="1">
      <alignment horizontal="center" vertical="center"/>
    </xf>
    <xf numFmtId="0" fontId="0" fillId="0" borderId="30" xfId="0" applyBorder="1">
      <alignment vertical="center"/>
    </xf>
    <xf numFmtId="0" fontId="26" fillId="0" borderId="24" xfId="0" applyFont="1" applyBorder="1" applyAlignment="1">
      <alignment horizontal="center" vertical="center"/>
    </xf>
    <xf numFmtId="0" fontId="30" fillId="3" borderId="6" xfId="0" applyFont="1" applyFill="1" applyBorder="1" applyAlignment="1">
      <alignment horizontal="center" vertical="center"/>
    </xf>
    <xf numFmtId="0" fontId="30" fillId="3" borderId="7" xfId="0" applyFont="1" applyFill="1" applyBorder="1" applyAlignment="1">
      <alignment horizontal="center" vertical="center"/>
    </xf>
    <xf numFmtId="0" fontId="26" fillId="2" borderId="27" xfId="0" applyFont="1" applyFill="1" applyBorder="1" applyAlignment="1">
      <alignment horizontal="center" vertical="center"/>
    </xf>
    <xf numFmtId="0" fontId="26" fillId="2" borderId="24" xfId="0" applyFont="1" applyFill="1" applyBorder="1" applyAlignment="1">
      <alignment horizontal="center" vertical="center"/>
    </xf>
    <xf numFmtId="0" fontId="26" fillId="0" borderId="31" xfId="0" applyFont="1" applyBorder="1" applyAlignment="1">
      <alignment horizontal="center" vertical="center"/>
    </xf>
    <xf numFmtId="0" fontId="30" fillId="3" borderId="32" xfId="0" applyFont="1" applyFill="1" applyBorder="1" applyAlignment="1">
      <alignment horizontal="center" vertical="center"/>
    </xf>
    <xf numFmtId="0" fontId="26" fillId="0" borderId="20" xfId="0" applyFont="1" applyBorder="1" applyAlignment="1">
      <alignment horizontal="center" vertical="center" wrapText="1"/>
    </xf>
    <xf numFmtId="0" fontId="37" fillId="3" borderId="6" xfId="0" applyFont="1" applyFill="1" applyBorder="1" applyAlignment="1">
      <alignment horizontal="center" vertical="center"/>
    </xf>
    <xf numFmtId="0" fontId="26" fillId="0" borderId="6" xfId="0" applyFont="1" applyBorder="1" applyAlignment="1">
      <alignment horizontal="center" vertical="center"/>
    </xf>
    <xf numFmtId="0" fontId="0" fillId="0" borderId="0" xfId="0" applyBorder="1">
      <alignment vertical="center"/>
    </xf>
    <xf numFmtId="0" fontId="24"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6" fillId="0" borderId="0" xfId="0" applyFont="1" applyFill="1" applyProtection="1">
      <alignment vertical="center"/>
    </xf>
    <xf numFmtId="0" fontId="26" fillId="0" borderId="0" xfId="0" applyFont="1" applyFill="1" applyBorder="1" applyAlignment="1" applyProtection="1">
      <alignment vertical="center"/>
    </xf>
    <xf numFmtId="0" fontId="0" fillId="0" borderId="0" xfId="0" applyFill="1" applyProtection="1">
      <alignment vertical="center"/>
    </xf>
    <xf numFmtId="0" fontId="28" fillId="5" borderId="0" xfId="0" applyFont="1" applyFill="1" applyAlignment="1">
      <alignment vertical="center"/>
    </xf>
    <xf numFmtId="0" fontId="26" fillId="5" borderId="0" xfId="0" applyFont="1" applyFill="1" applyBorder="1" applyAlignment="1">
      <alignment horizontal="center" vertical="center"/>
    </xf>
    <xf numFmtId="0" fontId="0" fillId="5" borderId="0" xfId="0" applyFill="1">
      <alignment vertical="center"/>
    </xf>
    <xf numFmtId="0" fontId="26" fillId="5" borderId="0" xfId="0" applyFont="1" applyFill="1" applyAlignment="1">
      <alignment horizontal="right" vertical="center"/>
    </xf>
    <xf numFmtId="0" fontId="26" fillId="5" borderId="42" xfId="0" applyFont="1" applyFill="1" applyBorder="1">
      <alignment vertical="center"/>
    </xf>
    <xf numFmtId="0" fontId="26" fillId="5" borderId="43" xfId="0" applyFont="1" applyFill="1" applyBorder="1">
      <alignment vertical="center"/>
    </xf>
    <xf numFmtId="0" fontId="26" fillId="5" borderId="44" xfId="0" applyFont="1" applyFill="1" applyBorder="1">
      <alignment vertical="center"/>
    </xf>
    <xf numFmtId="0" fontId="26" fillId="5" borderId="0" xfId="0" applyFont="1" applyFill="1" applyBorder="1" applyAlignment="1">
      <alignment horizontal="right" vertical="center"/>
    </xf>
    <xf numFmtId="0" fontId="26" fillId="5" borderId="45" xfId="0" applyFont="1" applyFill="1" applyBorder="1">
      <alignment vertical="center"/>
    </xf>
    <xf numFmtId="0" fontId="26" fillId="5" borderId="0" xfId="0" applyFont="1" applyFill="1" applyBorder="1">
      <alignment vertical="center"/>
    </xf>
    <xf numFmtId="0" fontId="26" fillId="5" borderId="46" xfId="0" applyFont="1" applyFill="1" applyBorder="1">
      <alignment vertical="center"/>
    </xf>
    <xf numFmtId="0" fontId="26" fillId="5" borderId="47" xfId="0" applyFont="1" applyFill="1" applyBorder="1" applyAlignment="1">
      <alignment horizontal="right" vertical="center"/>
    </xf>
    <xf numFmtId="0" fontId="26" fillId="5" borderId="48" xfId="0" applyFont="1" applyFill="1" applyBorder="1" applyAlignment="1">
      <alignment horizontal="right" vertical="center"/>
    </xf>
    <xf numFmtId="0" fontId="26" fillId="5" borderId="48" xfId="0" applyFont="1" applyFill="1" applyBorder="1" applyAlignment="1">
      <alignment horizontal="center" vertical="center"/>
    </xf>
    <xf numFmtId="0" fontId="26" fillId="5" borderId="48" xfId="0" applyFont="1" applyFill="1" applyBorder="1" applyAlignment="1">
      <alignment horizontal="left" vertical="center"/>
    </xf>
    <xf numFmtId="0" fontId="26" fillId="5" borderId="49" xfId="0" applyFont="1" applyFill="1" applyBorder="1">
      <alignment vertical="center"/>
    </xf>
    <xf numFmtId="0" fontId="26" fillId="0" borderId="0" xfId="0" applyFont="1" applyProtection="1">
      <alignment vertical="center"/>
    </xf>
    <xf numFmtId="0" fontId="26" fillId="0" borderId="3" xfId="0" applyFont="1" applyBorder="1" applyAlignment="1" applyProtection="1">
      <alignment horizontal="center" vertical="center" shrinkToFit="1"/>
      <protection locked="0"/>
    </xf>
    <xf numFmtId="0" fontId="26" fillId="0" borderId="7" xfId="0" applyFont="1" applyBorder="1" applyAlignment="1" applyProtection="1">
      <alignment horizontal="center" vertical="center" shrinkToFit="1"/>
      <protection locked="0"/>
    </xf>
    <xf numFmtId="0" fontId="26" fillId="0" borderId="6" xfId="0" applyFont="1" applyBorder="1" applyAlignment="1" applyProtection="1">
      <alignment horizontal="center" vertical="center" shrinkToFit="1"/>
      <protection locked="0"/>
    </xf>
    <xf numFmtId="0" fontId="26" fillId="0" borderId="32" xfId="0" applyFont="1" applyBorder="1" applyAlignment="1" applyProtection="1">
      <alignment horizontal="center" vertical="center" shrinkToFit="1"/>
      <protection locked="0"/>
    </xf>
    <xf numFmtId="0" fontId="26" fillId="0" borderId="22" xfId="0" applyFont="1" applyBorder="1" applyAlignment="1" applyProtection="1">
      <alignment horizontal="center" vertical="center" shrinkToFit="1"/>
      <protection locked="0"/>
    </xf>
    <xf numFmtId="0" fontId="26" fillId="0" borderId="25" xfId="0" applyFont="1" applyBorder="1" applyAlignment="1" applyProtection="1">
      <alignment horizontal="center" vertical="center" shrinkToFit="1"/>
      <protection locked="0"/>
    </xf>
    <xf numFmtId="0" fontId="26" fillId="0" borderId="28" xfId="0" applyFont="1" applyBorder="1" applyAlignment="1" applyProtection="1">
      <alignment horizontal="center" vertical="center" shrinkToFit="1"/>
      <protection locked="0"/>
    </xf>
    <xf numFmtId="0" fontId="26" fillId="0" borderId="33" xfId="0" applyFont="1" applyBorder="1" applyAlignment="1" applyProtection="1">
      <alignment horizontal="center" vertical="center" shrinkToFit="1"/>
      <protection locked="0"/>
    </xf>
    <xf numFmtId="0" fontId="29" fillId="0" borderId="0" xfId="0" applyFont="1" applyAlignment="1">
      <alignment vertical="center"/>
    </xf>
    <xf numFmtId="0" fontId="26" fillId="0" borderId="0" xfId="0" applyFont="1" applyFill="1" applyBorder="1" applyAlignment="1" applyProtection="1">
      <alignment horizontal="right" vertical="center"/>
    </xf>
    <xf numFmtId="0" fontId="26" fillId="0" borderId="50" xfId="0" applyFont="1" applyBorder="1" applyAlignment="1">
      <alignment vertical="center"/>
    </xf>
    <xf numFmtId="0" fontId="26" fillId="0" borderId="53" xfId="0" applyFont="1" applyBorder="1" applyAlignment="1">
      <alignment horizontal="center" vertical="center"/>
    </xf>
    <xf numFmtId="0" fontId="26" fillId="0" borderId="55" xfId="0" applyFont="1" applyBorder="1" applyAlignment="1">
      <alignment vertical="center"/>
    </xf>
    <xf numFmtId="0" fontId="26" fillId="0" borderId="59" xfId="0" applyFont="1" applyBorder="1" applyAlignment="1">
      <alignment vertical="center"/>
    </xf>
    <xf numFmtId="0" fontId="40" fillId="0" borderId="0" xfId="0" applyFont="1" applyBorder="1" applyAlignment="1">
      <alignment vertical="center"/>
    </xf>
    <xf numFmtId="0" fontId="27" fillId="0" borderId="0" xfId="0" applyFont="1" applyAlignment="1">
      <alignment horizontal="center" vertical="center"/>
    </xf>
    <xf numFmtId="0" fontId="0" fillId="0" borderId="0" xfId="0" applyAlignment="1">
      <alignment vertical="center"/>
    </xf>
    <xf numFmtId="0" fontId="0" fillId="0" borderId="53" xfId="0" applyBorder="1">
      <alignment vertical="center"/>
    </xf>
    <xf numFmtId="0" fontId="0" fillId="0" borderId="59" xfId="0" applyBorder="1">
      <alignment vertical="center"/>
    </xf>
    <xf numFmtId="0" fontId="0" fillId="0" borderId="54" xfId="0" applyBorder="1">
      <alignment vertical="center"/>
    </xf>
    <xf numFmtId="0" fontId="48" fillId="5" borderId="0" xfId="0" applyFont="1" applyFill="1" applyAlignment="1">
      <alignment vertical="center"/>
    </xf>
    <xf numFmtId="0" fontId="26" fillId="0" borderId="50" xfId="0" applyFont="1" applyBorder="1">
      <alignment vertical="center"/>
    </xf>
    <xf numFmtId="0" fontId="26" fillId="0" borderId="52" xfId="0" applyFont="1" applyBorder="1">
      <alignment vertical="center"/>
    </xf>
    <xf numFmtId="0" fontId="30" fillId="0" borderId="52" xfId="0" applyFont="1" applyBorder="1">
      <alignment vertical="center"/>
    </xf>
    <xf numFmtId="0" fontId="26" fillId="0" borderId="53" xfId="0" applyFont="1" applyBorder="1">
      <alignment vertical="center"/>
    </xf>
    <xf numFmtId="0" fontId="26" fillId="0" borderId="55" xfId="0" applyFont="1" applyBorder="1">
      <alignment vertical="center"/>
    </xf>
    <xf numFmtId="0" fontId="26" fillId="0" borderId="0" xfId="0" applyFont="1" applyBorder="1">
      <alignment vertical="center"/>
    </xf>
    <xf numFmtId="0" fontId="26" fillId="0" borderId="59" xfId="0" applyFont="1" applyBorder="1">
      <alignment vertical="center"/>
    </xf>
    <xf numFmtId="0" fontId="26" fillId="0" borderId="13" xfId="0" applyFont="1" applyBorder="1">
      <alignment vertical="center"/>
    </xf>
    <xf numFmtId="0" fontId="26" fillId="0" borderId="41" xfId="0" applyFont="1" applyBorder="1">
      <alignment vertical="center"/>
    </xf>
    <xf numFmtId="0" fontId="26" fillId="0" borderId="54" xfId="0" applyFont="1" applyBorder="1">
      <alignment vertical="center"/>
    </xf>
    <xf numFmtId="0" fontId="29" fillId="0" borderId="0" xfId="0" applyFont="1">
      <alignment vertical="center"/>
    </xf>
    <xf numFmtId="0" fontId="29" fillId="0" borderId="3" xfId="0" applyFont="1" applyBorder="1" applyAlignment="1">
      <alignment horizontal="center" vertical="center"/>
    </xf>
    <xf numFmtId="0" fontId="50" fillId="0" borderId="0" xfId="0" applyFont="1">
      <alignment vertical="center"/>
    </xf>
    <xf numFmtId="0" fontId="50" fillId="0" borderId="27" xfId="0" applyFont="1" applyBorder="1" applyAlignment="1">
      <alignment horizontal="center" vertical="center"/>
    </xf>
    <xf numFmtId="0" fontId="50" fillId="0" borderId="24" xfId="0" applyFont="1" applyBorder="1" applyAlignment="1">
      <alignment horizontal="center" vertical="center"/>
    </xf>
    <xf numFmtId="0" fontId="50" fillId="0" borderId="0" xfId="0" applyFont="1" applyAlignment="1">
      <alignment horizontal="center" vertical="center"/>
    </xf>
    <xf numFmtId="0" fontId="50" fillId="0" borderId="28" xfId="0" applyFont="1" applyBorder="1" applyAlignment="1">
      <alignment horizontal="center" vertical="center"/>
    </xf>
    <xf numFmtId="0" fontId="50" fillId="0" borderId="25" xfId="0" applyFont="1" applyBorder="1" applyAlignment="1">
      <alignment horizontal="center" vertical="center"/>
    </xf>
    <xf numFmtId="0" fontId="50" fillId="0" borderId="3" xfId="0" applyFont="1" applyBorder="1">
      <alignment vertical="center"/>
    </xf>
    <xf numFmtId="0" fontId="50" fillId="0" borderId="3" xfId="0" applyFont="1" applyBorder="1" applyAlignment="1">
      <alignment horizontal="center" vertical="center"/>
    </xf>
    <xf numFmtId="0" fontId="50" fillId="0" borderId="16" xfId="0" applyFont="1" applyBorder="1">
      <alignment vertical="center"/>
    </xf>
    <xf numFmtId="0" fontId="50" fillId="0" borderId="16" xfId="0" applyFont="1" applyBorder="1" applyAlignment="1">
      <alignment horizontal="center" vertical="center"/>
    </xf>
    <xf numFmtId="0" fontId="50" fillId="0" borderId="17" xfId="0" applyFont="1" applyBorder="1">
      <alignment vertical="center"/>
    </xf>
    <xf numFmtId="0" fontId="50" fillId="0" borderId="17" xfId="0" applyFont="1" applyBorder="1" applyAlignment="1">
      <alignment horizontal="center" vertical="center"/>
    </xf>
    <xf numFmtId="0" fontId="50" fillId="0" borderId="18" xfId="0" applyFont="1" applyBorder="1">
      <alignment vertical="center"/>
    </xf>
    <xf numFmtId="0" fontId="50" fillId="0" borderId="18" xfId="0" applyFont="1" applyBorder="1" applyAlignment="1">
      <alignment horizontal="center" vertical="center"/>
    </xf>
    <xf numFmtId="0" fontId="50" fillId="0" borderId="67" xfId="0" applyFont="1" applyBorder="1">
      <alignment vertical="center"/>
    </xf>
    <xf numFmtId="0" fontId="50" fillId="0" borderId="67" xfId="0" applyFont="1" applyBorder="1" applyAlignment="1">
      <alignment horizontal="center" vertical="center"/>
    </xf>
    <xf numFmtId="0" fontId="50" fillId="0" borderId="68" xfId="0" applyFont="1" applyBorder="1">
      <alignment vertical="center"/>
    </xf>
    <xf numFmtId="0" fontId="50" fillId="0" borderId="68" xfId="0" applyFont="1" applyBorder="1" applyAlignment="1">
      <alignment horizontal="center" vertical="center"/>
    </xf>
    <xf numFmtId="0" fontId="29" fillId="5" borderId="0" xfId="0" applyFont="1" applyFill="1">
      <alignment vertical="center"/>
    </xf>
    <xf numFmtId="0" fontId="15" fillId="5" borderId="0" xfId="0" applyFont="1" applyFill="1">
      <alignment vertical="center"/>
    </xf>
    <xf numFmtId="0" fontId="50" fillId="0" borderId="31" xfId="0" applyFont="1" applyBorder="1" applyAlignment="1">
      <alignment horizontal="center" vertical="center"/>
    </xf>
    <xf numFmtId="0" fontId="50" fillId="0" borderId="33" xfId="0" applyFont="1" applyBorder="1" applyAlignment="1">
      <alignment horizontal="center" vertical="center"/>
    </xf>
    <xf numFmtId="0" fontId="26" fillId="0" borderId="0" xfId="0" applyFont="1" applyFill="1" applyAlignment="1">
      <alignment horizontal="center" vertical="center"/>
    </xf>
    <xf numFmtId="0" fontId="0" fillId="0" borderId="52" xfId="0" applyBorder="1">
      <alignment vertical="center"/>
    </xf>
    <xf numFmtId="0" fontId="0" fillId="0" borderId="41" xfId="0" applyBorder="1">
      <alignment vertical="center"/>
    </xf>
    <xf numFmtId="0" fontId="32" fillId="0" borderId="1" xfId="0" applyFont="1" applyBorder="1" applyAlignment="1">
      <alignment horizontal="center" vertical="center"/>
    </xf>
    <xf numFmtId="0" fontId="0" fillId="5" borderId="6" xfId="0" applyFill="1" applyBorder="1" applyAlignment="1">
      <alignment vertical="center" textRotation="255"/>
    </xf>
    <xf numFmtId="0" fontId="0" fillId="5" borderId="19" xfId="0" applyFill="1" applyBorder="1">
      <alignment vertical="center"/>
    </xf>
    <xf numFmtId="0" fontId="0" fillId="5" borderId="34" xfId="0" applyFill="1" applyBorder="1">
      <alignment vertical="center"/>
    </xf>
    <xf numFmtId="0" fontId="50" fillId="0" borderId="36" xfId="0" applyFont="1" applyBorder="1" applyAlignment="1">
      <alignment horizontal="center" vertical="center"/>
    </xf>
    <xf numFmtId="0" fontId="50" fillId="0" borderId="57" xfId="0" applyFont="1" applyBorder="1" applyAlignment="1">
      <alignment horizontal="center" vertical="center"/>
    </xf>
    <xf numFmtId="0" fontId="39" fillId="0" borderId="16" xfId="0" applyFont="1" applyFill="1" applyBorder="1" applyAlignment="1" applyProtection="1">
      <alignment horizontal="center" vertical="center" shrinkToFit="1"/>
    </xf>
    <xf numFmtId="0" fontId="39" fillId="0" borderId="17" xfId="0" applyFont="1" applyFill="1" applyBorder="1" applyAlignment="1" applyProtection="1">
      <alignment horizontal="center" vertical="center" shrinkToFit="1"/>
    </xf>
    <xf numFmtId="0" fontId="39" fillId="0" borderId="18" xfId="0" applyFont="1" applyFill="1" applyBorder="1" applyAlignment="1" applyProtection="1">
      <alignment horizontal="center" vertical="center" shrinkToFit="1"/>
    </xf>
    <xf numFmtId="0" fontId="50" fillId="0" borderId="16" xfId="0" applyFont="1" applyBorder="1" applyAlignment="1">
      <alignment horizontal="center" vertical="center" shrinkToFit="1"/>
    </xf>
    <xf numFmtId="0" fontId="50" fillId="0" borderId="17" xfId="0" applyFont="1" applyBorder="1" applyAlignment="1">
      <alignment horizontal="center" vertical="center" shrinkToFit="1"/>
    </xf>
    <xf numFmtId="0" fontId="50" fillId="0" borderId="67" xfId="0" applyFont="1" applyBorder="1" applyAlignment="1">
      <alignment horizontal="center" vertical="center" shrinkToFit="1"/>
    </xf>
    <xf numFmtId="0" fontId="50" fillId="0" borderId="18" xfId="0" applyFont="1" applyBorder="1" applyAlignment="1">
      <alignment horizontal="center" vertical="center" shrinkToFit="1"/>
    </xf>
    <xf numFmtId="0" fontId="50" fillId="0" borderId="68" xfId="0" applyFont="1" applyBorder="1" applyAlignment="1">
      <alignment horizontal="center" vertical="center" shrinkToFit="1"/>
    </xf>
    <xf numFmtId="0" fontId="26" fillId="0" borderId="1" xfId="0" applyFont="1" applyBorder="1" applyAlignment="1">
      <alignment horizontal="center" vertical="center"/>
    </xf>
    <xf numFmtId="0" fontId="26" fillId="0" borderId="72" xfId="0" applyFont="1" applyBorder="1" applyAlignment="1">
      <alignment horizontal="center" vertical="center"/>
    </xf>
    <xf numFmtId="0" fontId="22" fillId="0" borderId="0" xfId="1" applyFont="1" applyFill="1" applyBorder="1" applyAlignment="1" applyProtection="1">
      <alignment horizontal="center" vertical="center"/>
    </xf>
    <xf numFmtId="0" fontId="28" fillId="0" borderId="0" xfId="0" applyFont="1" applyBorder="1" applyAlignment="1">
      <alignment vertical="center"/>
    </xf>
    <xf numFmtId="0" fontId="27" fillId="0" borderId="0" xfId="3" applyFont="1">
      <alignment vertical="center"/>
    </xf>
    <xf numFmtId="0" fontId="26" fillId="0" borderId="0" xfId="3" applyFont="1">
      <alignment vertical="center"/>
    </xf>
    <xf numFmtId="0" fontId="26" fillId="0" borderId="0" xfId="3" applyFont="1" applyAlignment="1">
      <alignment horizontal="right" vertical="center"/>
    </xf>
    <xf numFmtId="0" fontId="6" fillId="5" borderId="0" xfId="0" applyFont="1" applyFill="1" applyAlignment="1">
      <alignment vertical="center"/>
    </xf>
    <xf numFmtId="0" fontId="29" fillId="0" borderId="0" xfId="0" applyFont="1" applyFill="1" applyBorder="1" applyAlignment="1" applyProtection="1">
      <alignment horizontal="center" vertical="center"/>
    </xf>
    <xf numFmtId="0" fontId="26" fillId="0" borderId="21" xfId="0" applyFont="1" applyBorder="1" applyAlignment="1">
      <alignment horizontal="center" vertical="center"/>
    </xf>
    <xf numFmtId="0" fontId="26" fillId="0" borderId="74" xfId="0" applyFont="1" applyBorder="1" applyAlignment="1">
      <alignment horizontal="center" vertical="center"/>
    </xf>
    <xf numFmtId="0" fontId="26" fillId="0" borderId="73" xfId="0" applyFont="1" applyBorder="1" applyAlignment="1">
      <alignment horizontal="center" vertical="center"/>
    </xf>
    <xf numFmtId="0" fontId="26" fillId="0" borderId="75" xfId="0" applyFont="1" applyBorder="1" applyAlignment="1">
      <alignment horizontal="center" vertical="center"/>
    </xf>
    <xf numFmtId="0" fontId="26" fillId="0" borderId="33" xfId="0" applyFont="1" applyBorder="1" applyAlignment="1">
      <alignment horizontal="center" vertical="center"/>
    </xf>
    <xf numFmtId="0" fontId="27" fillId="0" borderId="0" xfId="0" applyFont="1" applyAlignment="1" applyProtection="1">
      <alignment vertical="center"/>
    </xf>
    <xf numFmtId="0" fontId="6" fillId="5" borderId="0" xfId="0" applyFont="1" applyFill="1" applyBorder="1" applyAlignment="1" applyProtection="1">
      <alignment vertical="center"/>
    </xf>
    <xf numFmtId="0" fontId="26" fillId="5" borderId="0" xfId="0" applyFont="1" applyFill="1" applyAlignment="1" applyProtection="1">
      <alignment horizontal="center" vertical="center"/>
    </xf>
    <xf numFmtId="0" fontId="26" fillId="0" borderId="0" xfId="0" applyFont="1" applyAlignment="1" applyProtection="1">
      <alignment horizontal="center" vertical="center"/>
    </xf>
    <xf numFmtId="0" fontId="27" fillId="0" borderId="0" xfId="0" applyFont="1" applyFill="1" applyBorder="1" applyAlignment="1" applyProtection="1">
      <alignment vertical="center"/>
    </xf>
    <xf numFmtId="0" fontId="26" fillId="0" borderId="0" xfId="0" applyFont="1" applyFill="1" applyBorder="1" applyProtection="1">
      <alignment vertical="center"/>
    </xf>
    <xf numFmtId="0" fontId="26" fillId="0" borderId="2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6" fillId="0" borderId="16"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38" fillId="0" borderId="30" xfId="0" applyFont="1" applyFill="1" applyBorder="1" applyAlignment="1" applyProtection="1">
      <alignment vertical="center"/>
    </xf>
    <xf numFmtId="0" fontId="38" fillId="0" borderId="30" xfId="0" applyFont="1" applyFill="1" applyBorder="1" applyAlignment="1" applyProtection="1">
      <alignment horizontal="right" vertical="center"/>
    </xf>
    <xf numFmtId="0" fontId="38" fillId="0" borderId="0" xfId="0" applyFont="1" applyFill="1" applyBorder="1" applyAlignment="1" applyProtection="1">
      <alignment horizontal="right" vertical="center"/>
    </xf>
    <xf numFmtId="0" fontId="30" fillId="0" borderId="0" xfId="0" applyFont="1" applyFill="1" applyBorder="1" applyAlignment="1" applyProtection="1">
      <alignment horizontal="center" vertical="center"/>
    </xf>
    <xf numFmtId="0" fontId="29" fillId="0" borderId="2" xfId="0" applyFont="1" applyFill="1" applyBorder="1" applyAlignment="1" applyProtection="1">
      <alignment horizontal="center" vertical="center"/>
    </xf>
    <xf numFmtId="0" fontId="26" fillId="0" borderId="38" xfId="0" applyFont="1" applyFill="1" applyBorder="1" applyProtection="1">
      <alignment vertical="center"/>
    </xf>
    <xf numFmtId="0" fontId="0" fillId="0" borderId="38" xfId="0" applyFill="1" applyBorder="1" applyProtection="1">
      <alignment vertical="center"/>
    </xf>
    <xf numFmtId="0" fontId="26" fillId="0" borderId="0" xfId="0" applyFont="1" applyFill="1" applyAlignment="1" applyProtection="1">
      <alignment horizontal="center" vertical="center"/>
    </xf>
    <xf numFmtId="0" fontId="25" fillId="0" borderId="0" xfId="1" applyAlignment="1" applyProtection="1">
      <alignment horizontal="right" vertical="center" shrinkToFit="1"/>
    </xf>
    <xf numFmtId="0" fontId="25" fillId="0" borderId="0" xfId="1" applyAlignment="1" applyProtection="1">
      <alignment vertical="center"/>
    </xf>
    <xf numFmtId="0" fontId="32" fillId="0" borderId="0" xfId="1" applyFont="1" applyFill="1" applyBorder="1" applyAlignment="1" applyProtection="1">
      <alignment horizontal="right" vertical="center"/>
    </xf>
    <xf numFmtId="0" fontId="34" fillId="0" borderId="0" xfId="1" applyFont="1" applyFill="1" applyBorder="1" applyAlignment="1" applyProtection="1">
      <alignment horizontal="center" vertical="center"/>
    </xf>
    <xf numFmtId="0" fontId="29" fillId="0" borderId="0" xfId="1" applyFont="1" applyFill="1" applyBorder="1" applyAlignment="1" applyProtection="1"/>
    <xf numFmtId="0" fontId="0" fillId="0" borderId="0" xfId="0" applyProtection="1">
      <alignment vertical="center"/>
    </xf>
    <xf numFmtId="0" fontId="47" fillId="0" borderId="0" xfId="0" applyFont="1" applyBorder="1" applyAlignment="1" applyProtection="1">
      <alignment vertical="center"/>
    </xf>
    <xf numFmtId="0" fontId="25" fillId="0" borderId="0" xfId="1" applyFont="1" applyAlignment="1" applyProtection="1">
      <alignment vertical="center"/>
    </xf>
    <xf numFmtId="0" fontId="8" fillId="0" borderId="0" xfId="1" applyFont="1" applyAlignment="1" applyProtection="1">
      <alignment horizontal="center" shrinkToFit="1"/>
    </xf>
    <xf numFmtId="0" fontId="10" fillId="0" borderId="0" xfId="1" applyFont="1" applyBorder="1" applyAlignment="1" applyProtection="1">
      <alignment vertical="center" shrinkToFit="1"/>
    </xf>
    <xf numFmtId="0" fontId="25" fillId="0" borderId="0" xfId="1" applyFont="1" applyBorder="1" applyAlignment="1" applyProtection="1">
      <alignment vertical="center"/>
    </xf>
    <xf numFmtId="0" fontId="12" fillId="0" borderId="0" xfId="1" applyFont="1" applyBorder="1" applyAlignment="1" applyProtection="1">
      <alignment horizontal="center" vertical="center"/>
    </xf>
    <xf numFmtId="0" fontId="13" fillId="0" borderId="4" xfId="1" applyFont="1" applyBorder="1" applyAlignment="1" applyProtection="1">
      <alignment horizontal="center" vertical="center"/>
    </xf>
    <xf numFmtId="0" fontId="13" fillId="0" borderId="5" xfId="1" applyFont="1" applyBorder="1" applyAlignment="1" applyProtection="1">
      <alignment horizontal="center" vertical="center"/>
    </xf>
    <xf numFmtId="0" fontId="13" fillId="0" borderId="0" xfId="1" applyFont="1" applyAlignment="1" applyProtection="1">
      <alignment horizontal="left" vertical="center"/>
    </xf>
    <xf numFmtId="0" fontId="22" fillId="0" borderId="7" xfId="1" applyFont="1" applyBorder="1" applyAlignment="1" applyProtection="1">
      <alignment horizontal="center" vertical="center"/>
    </xf>
    <xf numFmtId="0" fontId="16" fillId="0" borderId="0" xfId="1" applyFont="1" applyBorder="1" applyAlignment="1" applyProtection="1">
      <alignment horizontal="left" vertical="center"/>
    </xf>
    <xf numFmtId="0" fontId="13" fillId="0" borderId="0" xfId="1" applyFont="1" applyAlignment="1" applyProtection="1">
      <alignment horizontal="center" vertical="center"/>
    </xf>
    <xf numFmtId="0" fontId="14" fillId="0" borderId="8" xfId="1" applyFont="1" applyBorder="1" applyAlignment="1" applyProtection="1">
      <alignment horizontal="distributed" vertical="center" indent="1" shrinkToFit="1"/>
    </xf>
    <xf numFmtId="0" fontId="22" fillId="0" borderId="9" xfId="1" applyFont="1" applyBorder="1" applyAlignment="1" applyProtection="1">
      <alignment horizontal="center" vertical="center"/>
    </xf>
    <xf numFmtId="0" fontId="45" fillId="0" borderId="8" xfId="1" applyFont="1" applyBorder="1" applyAlignment="1" applyProtection="1">
      <alignment horizontal="distributed" vertical="center" indent="1" shrinkToFit="1"/>
    </xf>
    <xf numFmtId="0" fontId="14" fillId="0" borderId="27" xfId="1" applyFont="1" applyBorder="1" applyAlignment="1" applyProtection="1">
      <alignment horizontal="distributed" vertical="center" indent="1" shrinkToFit="1"/>
    </xf>
    <xf numFmtId="0" fontId="22" fillId="0" borderId="24" xfId="1" applyFont="1" applyBorder="1" applyAlignment="1" applyProtection="1">
      <alignment horizontal="center" vertical="center"/>
    </xf>
    <xf numFmtId="0" fontId="14" fillId="0" borderId="28" xfId="1" applyFont="1" applyBorder="1" applyAlignment="1" applyProtection="1">
      <alignment horizontal="distributed" vertical="center" indent="1" shrinkToFit="1"/>
    </xf>
    <xf numFmtId="0" fontId="22" fillId="0" borderId="25" xfId="1" applyFont="1" applyBorder="1" applyAlignment="1" applyProtection="1">
      <alignment horizontal="center" vertical="center"/>
    </xf>
    <xf numFmtId="0" fontId="45" fillId="0" borderId="0" xfId="1" applyFont="1" applyBorder="1" applyAlignment="1" applyProtection="1">
      <alignment horizontal="distributed" vertical="center" indent="1" shrinkToFit="1"/>
    </xf>
    <xf numFmtId="0" fontId="15" fillId="0" borderId="0" xfId="1" applyFont="1" applyBorder="1" applyAlignment="1" applyProtection="1">
      <alignment horizontal="center" vertical="center"/>
    </xf>
    <xf numFmtId="0" fontId="14" fillId="0" borderId="10" xfId="1" applyFont="1" applyBorder="1" applyAlignment="1" applyProtection="1">
      <alignment horizontal="distributed" vertical="center" indent="2"/>
    </xf>
    <xf numFmtId="0" fontId="14" fillId="0" borderId="39" xfId="1" applyFont="1" applyBorder="1" applyAlignment="1" applyProtection="1">
      <alignment horizontal="distributed" vertical="center" indent="1"/>
    </xf>
    <xf numFmtId="5" fontId="22" fillId="0" borderId="21" xfId="1" applyNumberFormat="1" applyFont="1" applyBorder="1" applyAlignment="1" applyProtection="1">
      <alignment vertical="center"/>
    </xf>
    <xf numFmtId="0" fontId="14" fillId="0" borderId="69" xfId="1" applyFont="1" applyBorder="1" applyAlignment="1" applyProtection="1">
      <alignment horizontal="distributed" vertical="center" indent="2"/>
    </xf>
    <xf numFmtId="0" fontId="25" fillId="0" borderId="0" xfId="1" applyBorder="1" applyAlignment="1" applyProtection="1">
      <alignment vertical="center"/>
    </xf>
    <xf numFmtId="0" fontId="8" fillId="0" borderId="0" xfId="1" applyFont="1" applyBorder="1" applyAlignment="1" applyProtection="1">
      <alignment horizontal="distributed" vertical="center" indent="2"/>
    </xf>
    <xf numFmtId="0" fontId="34" fillId="0" borderId="0" xfId="1" applyFont="1" applyBorder="1" applyAlignment="1" applyProtection="1">
      <alignment vertical="center" shrinkToFit="1"/>
    </xf>
    <xf numFmtId="0" fontId="17" fillId="0" borderId="0" xfId="1" applyFont="1" applyBorder="1" applyAlignment="1" applyProtection="1"/>
    <xf numFmtId="0" fontId="25" fillId="0" borderId="0" xfId="1" applyBorder="1" applyAlignment="1" applyProtection="1">
      <alignment horizontal="right" shrinkToFit="1"/>
    </xf>
    <xf numFmtId="0" fontId="25" fillId="0" borderId="0" xfId="1" applyBorder="1" applyAlignment="1" applyProtection="1">
      <alignment horizontal="right"/>
    </xf>
    <xf numFmtId="2" fontId="26" fillId="0" borderId="7" xfId="0" applyNumberFormat="1" applyFont="1" applyBorder="1" applyAlignment="1" applyProtection="1">
      <alignment horizontal="center" vertical="center" shrinkToFit="1"/>
      <protection locked="0"/>
    </xf>
    <xf numFmtId="2" fontId="26" fillId="0" borderId="25" xfId="0" applyNumberFormat="1" applyFont="1" applyBorder="1" applyAlignment="1" applyProtection="1">
      <alignment horizontal="center" vertical="center" shrinkToFit="1"/>
      <protection locked="0"/>
    </xf>
    <xf numFmtId="2" fontId="26" fillId="0" borderId="72" xfId="0" applyNumberFormat="1" applyFont="1" applyBorder="1" applyAlignment="1" applyProtection="1">
      <alignment horizontal="center" vertical="center"/>
      <protection locked="0"/>
    </xf>
    <xf numFmtId="2" fontId="26" fillId="0" borderId="57" xfId="0" applyNumberFormat="1" applyFont="1" applyBorder="1" applyAlignment="1" applyProtection="1">
      <alignment horizontal="center" vertical="center"/>
      <protection locked="0"/>
    </xf>
    <xf numFmtId="0" fontId="26" fillId="0" borderId="5" xfId="0" applyNumberFormat="1" applyFont="1" applyBorder="1" applyAlignment="1" applyProtection="1">
      <alignment horizontal="center" vertical="center"/>
      <protection locked="0"/>
    </xf>
    <xf numFmtId="0" fontId="26" fillId="0" borderId="25" xfId="0" applyNumberFormat="1" applyFont="1" applyBorder="1" applyAlignment="1" applyProtection="1">
      <alignment horizontal="center" vertical="center"/>
      <protection locked="0"/>
    </xf>
    <xf numFmtId="2" fontId="26" fillId="2" borderId="7" xfId="0" applyNumberFormat="1" applyFont="1" applyFill="1" applyBorder="1" applyAlignment="1" applyProtection="1">
      <alignment horizontal="center" vertical="center" shrinkToFit="1"/>
      <protection locked="0"/>
    </xf>
    <xf numFmtId="2" fontId="26" fillId="2" borderId="25" xfId="0" applyNumberFormat="1" applyFont="1" applyFill="1" applyBorder="1" applyAlignment="1" applyProtection="1">
      <alignment horizontal="center" vertical="center" shrinkToFit="1"/>
      <protection locked="0"/>
    </xf>
    <xf numFmtId="0" fontId="0" fillId="0" borderId="0" xfId="0" applyFill="1" applyBorder="1">
      <alignment vertical="center"/>
    </xf>
    <xf numFmtId="0" fontId="57" fillId="0" borderId="0" xfId="0" applyFont="1" applyFill="1">
      <alignment vertical="center"/>
    </xf>
    <xf numFmtId="0" fontId="58" fillId="0" borderId="0" xfId="0" applyFont="1" applyFill="1">
      <alignment vertical="center"/>
    </xf>
    <xf numFmtId="0" fontId="29" fillId="0" borderId="0" xfId="0" applyFont="1" applyAlignment="1">
      <alignment vertical="center" shrinkToFit="1"/>
    </xf>
    <xf numFmtId="0" fontId="51" fillId="0" borderId="3" xfId="0" applyFont="1" applyBorder="1" applyAlignment="1" applyProtection="1">
      <alignment horizontal="center" vertical="center" shrinkToFit="1"/>
    </xf>
    <xf numFmtId="0" fontId="45" fillId="0" borderId="6" xfId="1" applyFont="1" applyBorder="1" applyAlignment="1" applyProtection="1">
      <alignment horizontal="center" vertical="center" shrinkToFit="1"/>
    </xf>
    <xf numFmtId="0" fontId="14" fillId="0" borderId="6" xfId="1" applyFont="1" applyBorder="1" applyAlignment="1" applyProtection="1">
      <alignment horizontal="center" vertical="center" shrinkToFit="1"/>
    </xf>
    <xf numFmtId="0" fontId="14" fillId="0" borderId="13" xfId="1" applyFont="1" applyBorder="1" applyAlignment="1" applyProtection="1">
      <alignment horizontal="distributed" vertical="center" indent="1"/>
    </xf>
    <xf numFmtId="5" fontId="22" fillId="0" borderId="29" xfId="1" applyNumberFormat="1" applyFont="1" applyBorder="1" applyAlignment="1" applyProtection="1">
      <alignment vertical="center"/>
    </xf>
    <xf numFmtId="0" fontId="14" fillId="0" borderId="76" xfId="1" applyFont="1" applyBorder="1" applyAlignment="1" applyProtection="1">
      <alignment horizontal="distributed" vertical="center" indent="1"/>
    </xf>
    <xf numFmtId="5" fontId="22" fillId="0" borderId="77" xfId="1" applyNumberFormat="1" applyFont="1" applyBorder="1" applyAlignment="1" applyProtection="1">
      <alignment vertical="center"/>
    </xf>
    <xf numFmtId="0" fontId="0" fillId="0" borderId="0" xfId="0" applyAlignment="1" applyProtection="1">
      <alignment horizontal="left" vertical="center"/>
    </xf>
    <xf numFmtId="0" fontId="11" fillId="0" borderId="0" xfId="1" applyFont="1" applyBorder="1" applyAlignment="1" applyProtection="1">
      <alignment horizontal="center" vertical="center" shrinkToFit="1"/>
    </xf>
    <xf numFmtId="0" fontId="11" fillId="0" borderId="0" xfId="1" applyFont="1" applyBorder="1" applyAlignment="1" applyProtection="1">
      <alignment horizontal="center" vertical="center"/>
    </xf>
    <xf numFmtId="0" fontId="14" fillId="0" borderId="54" xfId="1" applyFont="1" applyBorder="1" applyAlignment="1" applyProtection="1">
      <alignment horizontal="center" vertical="center"/>
    </xf>
    <xf numFmtId="0" fontId="14" fillId="0" borderId="12" xfId="1" applyFont="1" applyBorder="1" applyAlignment="1" applyProtection="1">
      <alignment horizontal="distributed" vertical="center" indent="1" shrinkToFit="1"/>
    </xf>
    <xf numFmtId="0" fontId="14" fillId="0" borderId="10" xfId="1" applyFont="1" applyBorder="1" applyAlignment="1" applyProtection="1">
      <alignment horizontal="distributed" vertical="center" indent="1" shrinkToFit="1"/>
    </xf>
    <xf numFmtId="0" fontId="12" fillId="0" borderId="79" xfId="1" applyFont="1" applyBorder="1" applyAlignment="1" applyProtection="1">
      <alignment horizontal="center" vertical="center"/>
    </xf>
    <xf numFmtId="0" fontId="45" fillId="0" borderId="11" xfId="1" applyFont="1" applyBorder="1" applyAlignment="1" applyProtection="1">
      <alignment horizontal="center" vertical="center" shrinkToFit="1"/>
    </xf>
    <xf numFmtId="0" fontId="26" fillId="0" borderId="80" xfId="0" applyFont="1" applyBorder="1" applyAlignment="1">
      <alignment horizontal="center" vertical="center" wrapText="1"/>
    </xf>
    <xf numFmtId="0" fontId="30" fillId="3" borderId="81" xfId="0" applyNumberFormat="1" applyFont="1" applyFill="1" applyBorder="1" applyAlignment="1">
      <alignment horizontal="center" vertical="center"/>
    </xf>
    <xf numFmtId="0" fontId="26" fillId="0" borderId="81" xfId="0" applyNumberFormat="1" applyFont="1" applyBorder="1" applyAlignment="1" applyProtection="1">
      <alignment horizontal="center" vertical="center" shrinkToFit="1"/>
      <protection locked="0"/>
    </xf>
    <xf numFmtId="0" fontId="26" fillId="0" borderId="82" xfId="0" applyNumberFormat="1" applyFont="1" applyBorder="1" applyAlignment="1" applyProtection="1">
      <alignment horizontal="center" vertical="center" shrinkToFit="1"/>
      <protection locked="0"/>
    </xf>
    <xf numFmtId="0" fontId="44" fillId="0" borderId="83" xfId="1" applyFont="1" applyBorder="1" applyAlignment="1" applyProtection="1">
      <alignment horizontal="center" vertical="center" shrinkToFit="1"/>
    </xf>
    <xf numFmtId="0" fontId="22" fillId="0" borderId="78" xfId="1" applyNumberFormat="1"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14" fillId="7" borderId="13" xfId="1" applyFont="1" applyFill="1" applyBorder="1" applyAlignment="1" applyProtection="1">
      <alignment horizontal="distributed" vertical="center" indent="2"/>
    </xf>
    <xf numFmtId="0" fontId="31" fillId="0" borderId="0" xfId="1" applyFont="1" applyAlignment="1" applyProtection="1">
      <alignment horizontal="center" vertical="center"/>
    </xf>
    <xf numFmtId="0" fontId="0" fillId="0" borderId="0" xfId="0" applyAlignment="1">
      <alignment horizontal="center" vertical="center"/>
    </xf>
    <xf numFmtId="176" fontId="26" fillId="0" borderId="0" xfId="0" applyNumberFormat="1" applyFont="1" applyAlignment="1">
      <alignment vertical="center"/>
    </xf>
    <xf numFmtId="0" fontId="70" fillId="0" borderId="0" xfId="0" applyFont="1" applyFill="1" applyBorder="1" applyAlignment="1">
      <alignment vertical="center"/>
    </xf>
    <xf numFmtId="0" fontId="22" fillId="0" borderId="84" xfId="1" applyNumberFormat="1" applyFont="1" applyBorder="1" applyAlignment="1" applyProtection="1">
      <alignment horizontal="center" vertical="center"/>
      <protection locked="0"/>
    </xf>
    <xf numFmtId="0" fontId="22" fillId="0" borderId="40" xfId="1" applyNumberFormat="1" applyFont="1" applyBorder="1" applyAlignment="1" applyProtection="1">
      <alignment vertical="center"/>
    </xf>
    <xf numFmtId="0" fontId="16" fillId="0" borderId="0" xfId="0" applyFont="1">
      <alignment vertical="center"/>
    </xf>
    <xf numFmtId="0" fontId="10" fillId="0" borderId="66" xfId="1" applyFont="1" applyBorder="1" applyAlignment="1" applyProtection="1">
      <alignment horizontal="center" vertical="center" shrinkToFit="1"/>
    </xf>
    <xf numFmtId="0" fontId="10" fillId="0" borderId="73" xfId="1" applyFont="1" applyBorder="1" applyAlignment="1" applyProtection="1">
      <alignment horizontal="center" vertical="center" shrinkToFit="1"/>
    </xf>
    <xf numFmtId="0" fontId="73" fillId="0" borderId="0" xfId="1" applyFont="1" applyAlignment="1" applyProtection="1">
      <alignment vertical="center"/>
    </xf>
    <xf numFmtId="0" fontId="26" fillId="0" borderId="36" xfId="0" applyFont="1" applyBorder="1" applyAlignment="1">
      <alignment horizontal="center" vertical="center"/>
    </xf>
    <xf numFmtId="0" fontId="37" fillId="3" borderId="37" xfId="0" applyFont="1" applyFill="1" applyBorder="1" applyAlignment="1">
      <alignment horizontal="center" vertical="center"/>
    </xf>
    <xf numFmtId="0" fontId="26" fillId="0" borderId="37" xfId="0" applyFont="1" applyBorder="1" applyAlignment="1" applyProtection="1">
      <alignment horizontal="center" vertical="center"/>
      <protection locked="0"/>
    </xf>
    <xf numFmtId="0" fontId="26" fillId="0" borderId="57" xfId="0" applyFont="1" applyBorder="1" applyAlignment="1" applyProtection="1">
      <alignment horizontal="center" vertical="center"/>
      <protection locked="0"/>
    </xf>
    <xf numFmtId="0" fontId="0" fillId="0" borderId="71" xfId="0" applyBorder="1" applyAlignment="1">
      <alignment horizontal="center" vertical="center" textRotation="255"/>
    </xf>
    <xf numFmtId="58" fontId="40" fillId="0" borderId="19" xfId="0" applyNumberFormat="1" applyFont="1" applyBorder="1" applyAlignment="1">
      <alignment horizontal="center" vertical="center"/>
    </xf>
    <xf numFmtId="0" fontId="22" fillId="0" borderId="21" xfId="1" applyNumberFormat="1" applyFont="1" applyBorder="1" applyAlignment="1" applyProtection="1">
      <alignment vertical="center"/>
    </xf>
    <xf numFmtId="0" fontId="14" fillId="0" borderId="8" xfId="1" applyFont="1" applyBorder="1" applyAlignment="1" applyProtection="1">
      <alignment horizontal="center" vertical="center" shrinkToFit="1"/>
    </xf>
    <xf numFmtId="0" fontId="65" fillId="0" borderId="0" xfId="4" applyFont="1" applyAlignment="1">
      <alignment horizontal="center" vertical="center"/>
    </xf>
    <xf numFmtId="0" fontId="64" fillId="0" borderId="0" xfId="4" applyFont="1" applyBorder="1" applyAlignment="1">
      <alignment horizontal="center" vertical="center"/>
    </xf>
    <xf numFmtId="0" fontId="35" fillId="5" borderId="0" xfId="0" applyFont="1" applyFill="1" applyAlignment="1">
      <alignment horizontal="center" vertical="center"/>
    </xf>
    <xf numFmtId="0" fontId="55" fillId="3" borderId="62" xfId="0" applyFont="1" applyFill="1" applyBorder="1" applyAlignment="1">
      <alignment horizontal="center" vertical="center"/>
    </xf>
    <xf numFmtId="0" fontId="55" fillId="3" borderId="63" xfId="0" applyFont="1" applyFill="1" applyBorder="1" applyAlignment="1">
      <alignment horizontal="center" vertical="center"/>
    </xf>
    <xf numFmtId="178" fontId="46" fillId="3" borderId="63" xfId="0" applyNumberFormat="1" applyFont="1" applyFill="1" applyBorder="1" applyAlignment="1">
      <alignment horizontal="center" vertical="center"/>
    </xf>
    <xf numFmtId="178" fontId="46" fillId="3" borderId="64" xfId="0" applyNumberFormat="1" applyFont="1" applyFill="1" applyBorder="1" applyAlignment="1">
      <alignment horizontal="center" vertical="center"/>
    </xf>
    <xf numFmtId="0" fontId="28" fillId="0" borderId="43" xfId="0" applyFont="1" applyBorder="1" applyAlignment="1">
      <alignment horizontal="center" vertical="center"/>
    </xf>
    <xf numFmtId="0" fontId="40" fillId="0" borderId="19" xfId="0" applyFont="1" applyBorder="1" applyAlignment="1">
      <alignment horizontal="center" vertical="center" shrinkToFit="1"/>
    </xf>
    <xf numFmtId="0" fontId="40" fillId="0" borderId="1" xfId="0" applyFont="1" applyBorder="1" applyAlignment="1">
      <alignment horizontal="center" vertical="center"/>
    </xf>
    <xf numFmtId="0" fontId="26" fillId="8" borderId="39" xfId="0" applyFont="1" applyFill="1" applyBorder="1" applyAlignment="1">
      <alignment horizontal="center" vertical="center"/>
    </xf>
    <xf numFmtId="0" fontId="26" fillId="8" borderId="51" xfId="0" applyFont="1" applyFill="1" applyBorder="1" applyAlignment="1">
      <alignment horizontal="center" vertical="center"/>
    </xf>
    <xf numFmtId="177" fontId="68" fillId="8" borderId="51" xfId="0" applyNumberFormat="1" applyFont="1" applyFill="1" applyBorder="1" applyAlignment="1">
      <alignment horizontal="left" vertical="center"/>
    </xf>
    <xf numFmtId="177" fontId="68" fillId="8" borderId="40" xfId="0" applyNumberFormat="1" applyFont="1" applyFill="1" applyBorder="1" applyAlignment="1">
      <alignment horizontal="left" vertical="center"/>
    </xf>
    <xf numFmtId="178" fontId="43" fillId="0" borderId="19" xfId="0" applyNumberFormat="1" applyFont="1" applyBorder="1" applyAlignment="1">
      <alignment horizontal="right" vertical="center"/>
    </xf>
    <xf numFmtId="179" fontId="43" fillId="0" borderId="19" xfId="0" applyNumberFormat="1" applyFont="1" applyBorder="1" applyAlignment="1">
      <alignment horizontal="left" vertical="center"/>
    </xf>
    <xf numFmtId="0" fontId="14" fillId="10" borderId="39" xfId="1" applyFont="1" applyFill="1" applyBorder="1" applyAlignment="1" applyProtection="1">
      <alignment horizontal="center" vertical="center"/>
    </xf>
    <xf numFmtId="0" fontId="14" fillId="10" borderId="74" xfId="1" applyFont="1" applyFill="1" applyBorder="1" applyAlignment="1" applyProtection="1">
      <alignment horizontal="center" vertical="center"/>
    </xf>
    <xf numFmtId="0" fontId="61" fillId="7" borderId="39" xfId="0" applyFont="1" applyFill="1" applyBorder="1" applyAlignment="1" applyProtection="1">
      <alignment horizontal="center" vertical="center"/>
    </xf>
    <xf numFmtId="0" fontId="61" fillId="7" borderId="51" xfId="0" applyFont="1" applyFill="1" applyBorder="1" applyAlignment="1" applyProtection="1">
      <alignment horizontal="center" vertical="center"/>
    </xf>
    <xf numFmtId="0" fontId="61" fillId="7" borderId="40" xfId="0" applyFont="1" applyFill="1" applyBorder="1" applyAlignment="1" applyProtection="1">
      <alignment horizontal="center" vertical="center"/>
    </xf>
    <xf numFmtId="0" fontId="26" fillId="0" borderId="39" xfId="0" applyFont="1" applyBorder="1" applyAlignment="1" applyProtection="1">
      <alignment horizontal="center" vertical="center"/>
      <protection locked="0"/>
    </xf>
    <xf numFmtId="0" fontId="26" fillId="0" borderId="51" xfId="0" applyFont="1" applyBorder="1" applyAlignment="1" applyProtection="1">
      <alignment horizontal="center" vertical="center"/>
      <protection locked="0"/>
    </xf>
    <xf numFmtId="0" fontId="26" fillId="0" borderId="40" xfId="0" applyFont="1" applyBorder="1" applyAlignment="1" applyProtection="1">
      <alignment horizontal="center" vertical="center"/>
      <protection locked="0"/>
    </xf>
    <xf numFmtId="0" fontId="29" fillId="0" borderId="28" xfId="0" applyFont="1" applyFill="1" applyBorder="1" applyAlignment="1" applyProtection="1">
      <alignment horizontal="center" vertical="center"/>
      <protection locked="0"/>
    </xf>
    <xf numFmtId="0" fontId="29" fillId="0" borderId="22"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29" fillId="9" borderId="27" xfId="0" applyFont="1" applyFill="1" applyBorder="1" applyAlignment="1" applyProtection="1">
      <alignment horizontal="center" vertical="center"/>
      <protection locked="0"/>
    </xf>
    <xf numFmtId="0" fontId="29" fillId="9" borderId="20" xfId="0" applyFont="1" applyFill="1" applyBorder="1" applyAlignment="1" applyProtection="1">
      <alignment horizontal="center" vertical="center"/>
      <protection locked="0"/>
    </xf>
    <xf numFmtId="0" fontId="29" fillId="9" borderId="24" xfId="0" applyFont="1" applyFill="1" applyBorder="1" applyAlignment="1" applyProtection="1">
      <alignment horizontal="center" vertical="center"/>
      <protection locked="0"/>
    </xf>
    <xf numFmtId="0" fontId="26" fillId="0" borderId="3" xfId="0" applyFont="1" applyBorder="1" applyAlignment="1">
      <alignment horizontal="distributed" vertical="center" indent="1"/>
    </xf>
    <xf numFmtId="0" fontId="26" fillId="0" borderId="14" xfId="0" applyFont="1" applyBorder="1" applyAlignment="1">
      <alignment horizontal="distributed" vertical="center" indent="1"/>
    </xf>
    <xf numFmtId="0" fontId="29" fillId="3" borderId="6" xfId="0" applyFont="1" applyFill="1" applyBorder="1" applyAlignment="1" applyProtection="1">
      <alignment horizontal="center" vertical="center"/>
      <protection locked="0"/>
    </xf>
    <xf numFmtId="0" fontId="29" fillId="3" borderId="3" xfId="0" applyFont="1" applyFill="1" applyBorder="1" applyAlignment="1" applyProtection="1">
      <alignment horizontal="center" vertical="center"/>
      <protection locked="0"/>
    </xf>
    <xf numFmtId="0" fontId="29" fillId="3" borderId="7" xfId="0" applyFont="1" applyFill="1" applyBorder="1" applyAlignment="1" applyProtection="1">
      <alignment horizontal="center" vertical="center"/>
      <protection locked="0"/>
    </xf>
    <xf numFmtId="0" fontId="29" fillId="0" borderId="6" xfId="0" applyFont="1" applyFill="1" applyBorder="1" applyAlignment="1" applyProtection="1">
      <alignment horizontal="center" vertical="center"/>
      <protection locked="0"/>
    </xf>
    <xf numFmtId="0" fontId="29" fillId="0" borderId="3" xfId="0" applyFont="1" applyFill="1" applyBorder="1" applyAlignment="1" applyProtection="1">
      <alignment horizontal="center" vertical="center"/>
      <protection locked="0"/>
    </xf>
    <xf numFmtId="0" fontId="29" fillId="0" borderId="7" xfId="0" applyFont="1" applyFill="1" applyBorder="1" applyAlignment="1" applyProtection="1">
      <alignment horizontal="center" vertical="center"/>
      <protection locked="0"/>
    </xf>
    <xf numFmtId="0" fontId="29" fillId="3" borderId="11" xfId="0" applyFont="1" applyFill="1" applyBorder="1" applyAlignment="1" applyProtection="1">
      <alignment horizontal="center" vertical="center" shrinkToFit="1"/>
      <protection locked="0"/>
    </xf>
    <xf numFmtId="0" fontId="29" fillId="3" borderId="19" xfId="0" applyFont="1" applyFill="1" applyBorder="1" applyAlignment="1" applyProtection="1">
      <alignment horizontal="center" vertical="center" shrinkToFit="1"/>
      <protection locked="0"/>
    </xf>
    <xf numFmtId="0" fontId="29" fillId="3" borderId="34" xfId="0" applyFont="1" applyFill="1" applyBorder="1" applyAlignment="1" applyProtection="1">
      <alignment horizontal="center" vertical="center" shrinkToFit="1"/>
      <protection locked="0"/>
    </xf>
    <xf numFmtId="0" fontId="27" fillId="6" borderId="0" xfId="0" applyFont="1" applyFill="1" applyBorder="1" applyAlignment="1">
      <alignment horizontal="center" vertical="center"/>
    </xf>
    <xf numFmtId="0" fontId="29" fillId="0" borderId="39" xfId="0" applyFont="1" applyFill="1" applyBorder="1" applyAlignment="1" applyProtection="1">
      <alignment horizontal="center" vertical="center"/>
    </xf>
    <xf numFmtId="0" fontId="29" fillId="0" borderId="51" xfId="0" applyFont="1" applyFill="1" applyBorder="1" applyAlignment="1" applyProtection="1">
      <alignment horizontal="center" vertical="center"/>
    </xf>
    <xf numFmtId="0" fontId="29" fillId="0" borderId="40"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9" fillId="4" borderId="3" xfId="0" applyFont="1" applyFill="1" applyBorder="1" applyAlignment="1" applyProtection="1">
      <alignment horizontal="center" vertical="center"/>
    </xf>
    <xf numFmtId="0" fontId="29" fillId="3" borderId="3" xfId="0" applyFont="1" applyFill="1" applyBorder="1" applyAlignment="1" applyProtection="1">
      <alignment horizontal="center" vertical="center"/>
    </xf>
    <xf numFmtId="0" fontId="29" fillId="4" borderId="14" xfId="0" applyFont="1" applyFill="1" applyBorder="1" applyAlignment="1" applyProtection="1">
      <alignment horizontal="center" vertical="center"/>
    </xf>
    <xf numFmtId="0" fontId="29" fillId="4" borderId="19" xfId="0" applyFont="1" applyFill="1" applyBorder="1" applyAlignment="1" applyProtection="1">
      <alignment horizontal="center" vertical="center"/>
    </xf>
    <xf numFmtId="0" fontId="29" fillId="4" borderId="37"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0" borderId="38"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2" fillId="0" borderId="14" xfId="1" applyFont="1" applyBorder="1" applyAlignment="1" applyProtection="1">
      <alignment horizontal="center" vertical="center"/>
    </xf>
    <xf numFmtId="0" fontId="22" fillId="0" borderId="34" xfId="1" applyFont="1" applyBorder="1" applyAlignment="1" applyProtection="1">
      <alignment horizontal="center" vertical="center"/>
    </xf>
    <xf numFmtId="0" fontId="0" fillId="0" borderId="3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22" fillId="0" borderId="58" xfId="1" applyFont="1" applyBorder="1" applyAlignment="1" applyProtection="1">
      <alignment horizontal="center" vertical="center"/>
    </xf>
    <xf numFmtId="0" fontId="22" fillId="0" borderId="60" xfId="1" applyFont="1" applyBorder="1" applyAlignment="1" applyProtection="1">
      <alignment horizontal="center" vertical="center"/>
    </xf>
    <xf numFmtId="0" fontId="11" fillId="0" borderId="35" xfId="1" applyFont="1" applyBorder="1" applyAlignment="1" applyProtection="1">
      <alignment horizontal="center" vertical="center"/>
    </xf>
    <xf numFmtId="0" fontId="11" fillId="0" borderId="15" xfId="1" applyFont="1" applyBorder="1" applyAlignment="1" applyProtection="1">
      <alignment horizontal="center" vertical="center"/>
    </xf>
    <xf numFmtId="0" fontId="41" fillId="5" borderId="0" xfId="1" applyFont="1" applyFill="1" applyAlignment="1" applyProtection="1">
      <alignment horizontal="left" vertical="center"/>
    </xf>
    <xf numFmtId="0" fontId="60" fillId="0" borderId="0" xfId="1" applyFont="1" applyAlignment="1" applyProtection="1">
      <alignment horizontal="distributed" vertical="center" indent="8" shrinkToFit="1"/>
    </xf>
    <xf numFmtId="0" fontId="11" fillId="0" borderId="41" xfId="1" applyFont="1" applyBorder="1" applyAlignment="1" applyProtection="1">
      <alignment horizontal="center" vertical="center" shrinkToFit="1"/>
    </xf>
    <xf numFmtId="0" fontId="11" fillId="0" borderId="0" xfId="1" applyFont="1" applyBorder="1" applyAlignment="1" applyProtection="1">
      <alignment horizontal="center" vertical="center" shrinkToFit="1"/>
    </xf>
    <xf numFmtId="0" fontId="11" fillId="0" borderId="41" xfId="1" applyFont="1" applyBorder="1" applyAlignment="1" applyProtection="1">
      <alignment horizontal="center" vertical="center"/>
    </xf>
    <xf numFmtId="0" fontId="47" fillId="0" borderId="14" xfId="0" applyFont="1" applyBorder="1" applyAlignment="1" applyProtection="1">
      <alignment horizontal="center" vertical="center"/>
    </xf>
    <xf numFmtId="0" fontId="47" fillId="0" borderId="19" xfId="0" applyFont="1" applyBorder="1" applyAlignment="1" applyProtection="1">
      <alignment horizontal="center" vertical="center"/>
    </xf>
    <xf numFmtId="0" fontId="47" fillId="0" borderId="37" xfId="0" applyFont="1" applyBorder="1" applyAlignment="1" applyProtection="1">
      <alignment horizontal="center" vertical="center"/>
    </xf>
    <xf numFmtId="176" fontId="45" fillId="0" borderId="0" xfId="1" applyNumberFormat="1" applyFont="1" applyAlignment="1" applyProtection="1">
      <alignment horizontal="distributed" vertical="center" indent="4"/>
    </xf>
    <xf numFmtId="0" fontId="11" fillId="0" borderId="0" xfId="1" applyFont="1" applyBorder="1" applyAlignment="1" applyProtection="1">
      <alignment horizontal="center" vertical="center"/>
    </xf>
    <xf numFmtId="0" fontId="19" fillId="0" borderId="39" xfId="1" applyFont="1" applyBorder="1" applyAlignment="1" applyProtection="1">
      <alignment horizontal="center" shrinkToFit="1"/>
    </xf>
    <xf numFmtId="0" fontId="19" fillId="0" borderId="51" xfId="1" applyFont="1" applyBorder="1" applyAlignment="1" applyProtection="1">
      <alignment horizontal="center" shrinkToFit="1"/>
    </xf>
    <xf numFmtId="0" fontId="19" fillId="0" borderId="40" xfId="1" applyFont="1" applyBorder="1" applyAlignment="1" applyProtection="1">
      <alignment horizontal="center" shrinkToFit="1"/>
    </xf>
    <xf numFmtId="0" fontId="22" fillId="0" borderId="35" xfId="1" applyNumberFormat="1" applyFont="1" applyBorder="1" applyAlignment="1" applyProtection="1">
      <alignment horizontal="center" vertical="center"/>
    </xf>
    <xf numFmtId="0" fontId="22" fillId="0" borderId="15" xfId="1" applyNumberFormat="1" applyFont="1" applyBorder="1" applyAlignment="1" applyProtection="1">
      <alignment horizontal="center" vertical="center"/>
    </xf>
    <xf numFmtId="0" fontId="22" fillId="0" borderId="85" xfId="1" applyNumberFormat="1" applyFont="1" applyBorder="1" applyAlignment="1" applyProtection="1">
      <alignment horizontal="center" vertical="center"/>
    </xf>
    <xf numFmtId="0" fontId="22" fillId="0" borderId="86" xfId="1" applyNumberFormat="1" applyFont="1" applyBorder="1" applyAlignment="1" applyProtection="1">
      <alignment horizontal="center" vertical="center"/>
    </xf>
    <xf numFmtId="0" fontId="9" fillId="0" borderId="84" xfId="1" applyFont="1" applyBorder="1" applyAlignment="1" applyProtection="1">
      <alignment horizontal="center" vertical="center" shrinkToFit="1"/>
    </xf>
    <xf numFmtId="0" fontId="9" fillId="0" borderId="51" xfId="1" applyFont="1" applyBorder="1" applyAlignment="1" applyProtection="1">
      <alignment horizontal="center" vertical="center" shrinkToFit="1"/>
    </xf>
    <xf numFmtId="0" fontId="9" fillId="0" borderId="40" xfId="1" applyFont="1" applyBorder="1" applyAlignment="1" applyProtection="1">
      <alignment horizontal="center" vertical="center" shrinkToFit="1"/>
    </xf>
    <xf numFmtId="0" fontId="22" fillId="0" borderId="78" xfId="1" applyFont="1" applyBorder="1" applyAlignment="1" applyProtection="1">
      <alignment horizontal="center" vertical="center"/>
    </xf>
    <xf numFmtId="0" fontId="22" fillId="0" borderId="54" xfId="1" applyFont="1" applyBorder="1" applyAlignment="1" applyProtection="1">
      <alignment horizontal="center" vertical="center"/>
    </xf>
    <xf numFmtId="0" fontId="22" fillId="0" borderId="35" xfId="1" applyFont="1" applyBorder="1" applyAlignment="1" applyProtection="1">
      <alignment horizontal="center" vertical="center"/>
    </xf>
    <xf numFmtId="0" fontId="22" fillId="0" borderId="15" xfId="1" applyFont="1" applyBorder="1" applyAlignment="1" applyProtection="1">
      <alignment horizontal="center" vertical="center"/>
    </xf>
    <xf numFmtId="0" fontId="50" fillId="0" borderId="65" xfId="0" applyFont="1" applyBorder="1" applyAlignment="1">
      <alignment horizontal="center" vertical="center"/>
    </xf>
    <xf numFmtId="0" fontId="50" fillId="0" borderId="66" xfId="0" applyFont="1" applyBorder="1" applyAlignment="1">
      <alignment horizontal="center" vertical="center"/>
    </xf>
    <xf numFmtId="0" fontId="32" fillId="0" borderId="10" xfId="0" applyFont="1" applyBorder="1" applyAlignment="1">
      <alignment horizontal="center" vertical="center"/>
    </xf>
    <xf numFmtId="0" fontId="32" fillId="0" borderId="15" xfId="0" applyFont="1" applyBorder="1" applyAlignment="1">
      <alignment horizontal="center" vertical="center"/>
    </xf>
    <xf numFmtId="0" fontId="32" fillId="0" borderId="12" xfId="0" applyFont="1" applyBorder="1" applyAlignment="1">
      <alignment horizontal="center" vertical="center"/>
    </xf>
    <xf numFmtId="0" fontId="32" fillId="0" borderId="60" xfId="0" applyFont="1" applyBorder="1" applyAlignment="1">
      <alignment horizontal="center" vertical="center"/>
    </xf>
    <xf numFmtId="0" fontId="32" fillId="0" borderId="1" xfId="0" applyFont="1" applyBorder="1" applyAlignment="1">
      <alignment horizontal="center" vertical="center"/>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0" xfId="0" applyAlignment="1">
      <alignment horizontal="center" vertical="center"/>
    </xf>
    <xf numFmtId="0" fontId="0" fillId="0" borderId="61" xfId="0" applyBorder="1" applyAlignment="1">
      <alignment horizontal="center" vertical="center" textRotation="255"/>
    </xf>
    <xf numFmtId="0" fontId="74" fillId="0" borderId="50" xfId="0" applyFont="1" applyFill="1" applyBorder="1" applyAlignment="1">
      <alignment horizontal="center" vertical="center"/>
    </xf>
    <xf numFmtId="0" fontId="74" fillId="0" borderId="52" xfId="0" applyFont="1" applyFill="1" applyBorder="1" applyAlignment="1">
      <alignment horizontal="center" vertical="center"/>
    </xf>
    <xf numFmtId="0" fontId="74" fillId="0" borderId="53" xfId="0" applyFont="1" applyFill="1" applyBorder="1" applyAlignment="1">
      <alignment horizontal="center" vertical="center"/>
    </xf>
    <xf numFmtId="0" fontId="74" fillId="0" borderId="55"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59" xfId="0" applyFont="1" applyFill="1" applyBorder="1" applyAlignment="1">
      <alignment horizontal="center" vertical="center"/>
    </xf>
    <xf numFmtId="0" fontId="74" fillId="0" borderId="13" xfId="0" applyFont="1" applyFill="1" applyBorder="1" applyAlignment="1">
      <alignment horizontal="center" vertical="center"/>
    </xf>
    <xf numFmtId="0" fontId="74" fillId="0" borderId="41" xfId="0" applyFont="1" applyFill="1" applyBorder="1" applyAlignment="1">
      <alignment horizontal="center" vertical="center"/>
    </xf>
    <xf numFmtId="0" fontId="74" fillId="0" borderId="54" xfId="0" applyFont="1" applyFill="1" applyBorder="1" applyAlignment="1">
      <alignment horizontal="center" vertical="center"/>
    </xf>
  </cellXfs>
  <cellStyles count="5">
    <cellStyle name="ハイパーリンク" xfId="4" builtinId="8"/>
    <cellStyle name="標準" xfId="0" builtinId="0"/>
    <cellStyle name="標準 2" xfId="1"/>
    <cellStyle name="標準 3" xfId="2"/>
    <cellStyle name="標準 4" xfId="3"/>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2</xdr:row>
          <xdr:rowOff>19050</xdr:rowOff>
        </xdr:from>
        <xdr:to>
          <xdr:col>5</xdr:col>
          <xdr:colOff>1857375</xdr:colOff>
          <xdr:row>2</xdr:row>
          <xdr:rowOff>371475</xdr:rowOff>
        </xdr:to>
        <xdr:sp macro="" textlink="">
          <xdr:nvSpPr>
            <xdr:cNvPr id="7170" name="btn印刷"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oiawase.nagoya@gmail.com" TargetMode="External"/><Relationship Id="rId1" Type="http://schemas.openxmlformats.org/officeDocument/2006/relationships/hyperlink" Target="mailto:no1nagoya@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1.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N89"/>
  <sheetViews>
    <sheetView showGridLines="0" tabSelected="1" workbookViewId="0">
      <selection activeCell="J6" sqref="J6"/>
    </sheetView>
  </sheetViews>
  <sheetFormatPr defaultColWidth="9" defaultRowHeight="13.5"/>
  <cols>
    <col min="1" max="3" width="9" style="13"/>
    <col min="4" max="4" width="9" style="13" customWidth="1"/>
    <col min="5" max="16384" width="9" style="13"/>
  </cols>
  <sheetData>
    <row r="1" spans="1:14" ht="16.5" customHeight="1">
      <c r="A1" s="260" t="s">
        <v>99</v>
      </c>
      <c r="B1" s="260"/>
      <c r="C1" s="260"/>
      <c r="D1" s="260"/>
      <c r="E1" s="260"/>
      <c r="F1" s="260"/>
      <c r="G1" s="260"/>
      <c r="H1" s="260"/>
      <c r="I1" s="260"/>
      <c r="J1" s="260"/>
      <c r="K1" s="260"/>
      <c r="L1" s="260"/>
      <c r="M1" s="260"/>
      <c r="N1" s="260"/>
    </row>
    <row r="2" spans="1:14" customFormat="1" ht="7.5" customHeight="1" thickBot="1"/>
    <row r="3" spans="1:14" ht="19.5" customHeight="1">
      <c r="A3" s="62"/>
      <c r="B3" s="16" t="s">
        <v>67</v>
      </c>
      <c r="C3" s="267" t="s">
        <v>208</v>
      </c>
      <c r="D3" s="267"/>
      <c r="E3" s="267"/>
      <c r="F3" s="267"/>
      <c r="G3" s="267"/>
      <c r="H3" s="267"/>
      <c r="I3" s="77"/>
      <c r="J3" s="356" t="s">
        <v>287</v>
      </c>
      <c r="K3" s="357"/>
      <c r="L3" s="357"/>
      <c r="M3" s="357"/>
      <c r="N3" s="358"/>
    </row>
    <row r="4" spans="1:14" ht="18.75" customHeight="1">
      <c r="B4" s="17" t="s">
        <v>90</v>
      </c>
      <c r="C4" s="272">
        <v>42826</v>
      </c>
      <c r="D4" s="272"/>
      <c r="E4" s="272"/>
      <c r="F4" s="255" t="s">
        <v>309</v>
      </c>
      <c r="G4" s="273">
        <v>42827</v>
      </c>
      <c r="H4" s="273"/>
      <c r="I4" s="77"/>
      <c r="J4" s="359"/>
      <c r="K4" s="360"/>
      <c r="L4" s="360"/>
      <c r="M4" s="360"/>
      <c r="N4" s="361"/>
    </row>
    <row r="5" spans="1:14" ht="19.5" customHeight="1" thickBot="1">
      <c r="B5" s="17" t="s">
        <v>91</v>
      </c>
      <c r="C5" s="266" t="s">
        <v>209</v>
      </c>
      <c r="D5" s="266"/>
      <c r="E5" s="266"/>
      <c r="F5" s="266"/>
      <c r="G5" s="266"/>
      <c r="H5" s="266"/>
      <c r="I5" s="77"/>
      <c r="J5" s="362"/>
      <c r="K5" s="363"/>
      <c r="L5" s="363"/>
      <c r="M5" s="363"/>
      <c r="N5" s="364"/>
    </row>
    <row r="6" spans="1:14" customFormat="1" ht="7.5" customHeight="1" thickBot="1"/>
    <row r="7" spans="1:14" ht="19.5" customHeight="1" thickBot="1">
      <c r="B7" s="261" t="s">
        <v>310</v>
      </c>
      <c r="C7" s="262"/>
      <c r="D7" s="263">
        <v>42807</v>
      </c>
      <c r="E7" s="263"/>
      <c r="F7" s="263"/>
      <c r="G7" s="263"/>
      <c r="H7" s="264"/>
      <c r="I7" s="13" t="s">
        <v>307</v>
      </c>
      <c r="J7" s="138"/>
      <c r="K7" s="138"/>
      <c r="L7" s="138"/>
      <c r="M7" s="138"/>
      <c r="N7" s="3"/>
    </row>
    <row r="8" spans="1:14" ht="14.25" thickBot="1">
      <c r="B8" s="265" t="s">
        <v>285</v>
      </c>
      <c r="C8" s="265"/>
      <c r="D8" s="265"/>
      <c r="E8" s="265"/>
      <c r="F8" s="265"/>
      <c r="G8" s="265"/>
      <c r="H8" s="265"/>
    </row>
    <row r="9" spans="1:14" customFormat="1" ht="13.5" customHeight="1" thickBot="1">
      <c r="B9" s="268" t="s">
        <v>286</v>
      </c>
      <c r="C9" s="269"/>
      <c r="D9" s="270">
        <v>42809</v>
      </c>
      <c r="E9" s="270"/>
      <c r="F9" s="271"/>
      <c r="G9" s="242"/>
      <c r="H9" s="242"/>
    </row>
    <row r="10" spans="1:14" ht="16.5" customHeight="1">
      <c r="A10" s="18" t="s">
        <v>119</v>
      </c>
    </row>
    <row r="11" spans="1:14" ht="16.5" customHeight="1">
      <c r="A11" s="14" t="s">
        <v>87</v>
      </c>
      <c r="B11" s="13" t="s">
        <v>145</v>
      </c>
    </row>
    <row r="12" spans="1:14" ht="16.5" customHeight="1">
      <c r="A12" s="14" t="s">
        <v>88</v>
      </c>
      <c r="B12" s="13" t="s">
        <v>102</v>
      </c>
    </row>
    <row r="13" spans="1:14" ht="16.5" customHeight="1">
      <c r="A13" s="14" t="s">
        <v>89</v>
      </c>
      <c r="B13" s="13" t="s">
        <v>125</v>
      </c>
    </row>
    <row r="14" spans="1:14" ht="16.5" customHeight="1">
      <c r="A14" s="14" t="s">
        <v>236</v>
      </c>
      <c r="B14" s="114" t="s">
        <v>162</v>
      </c>
      <c r="C14" s="21"/>
      <c r="D14" s="21"/>
      <c r="E14" s="21"/>
      <c r="F14" s="21"/>
      <c r="G14" s="21"/>
      <c r="H14" s="21"/>
      <c r="I14" s="21"/>
      <c r="J14" s="21"/>
      <c r="K14" s="21"/>
      <c r="L14" s="21"/>
      <c r="M14" s="21"/>
    </row>
    <row r="15" spans="1:14" ht="16.5" customHeight="1">
      <c r="A15" s="14" t="s">
        <v>237</v>
      </c>
      <c r="B15" s="115" t="s">
        <v>238</v>
      </c>
      <c r="C15" s="21"/>
      <c r="D15" s="21"/>
      <c r="E15" s="21"/>
      <c r="F15" s="21"/>
      <c r="G15" s="21"/>
      <c r="H15" s="21"/>
      <c r="I15" s="21"/>
      <c r="J15" s="21"/>
      <c r="K15" s="21"/>
      <c r="L15" s="21"/>
      <c r="M15" s="21"/>
    </row>
    <row r="16" spans="1:14" ht="16.5" customHeight="1">
      <c r="A16" s="14" t="s">
        <v>120</v>
      </c>
      <c r="B16" s="13" t="s">
        <v>172</v>
      </c>
    </row>
    <row r="17" spans="1:12" ht="16.5" customHeight="1">
      <c r="A17" s="14" t="s">
        <v>161</v>
      </c>
      <c r="B17" s="13" t="s">
        <v>118</v>
      </c>
    </row>
    <row r="18" spans="1:12" ht="16.5" customHeight="1"/>
    <row r="19" spans="1:12" ht="16.5" customHeight="1">
      <c r="A19" s="13" t="s">
        <v>92</v>
      </c>
    </row>
    <row r="20" spans="1:12" ht="16.5" customHeight="1">
      <c r="A20" s="18" t="s">
        <v>311</v>
      </c>
    </row>
    <row r="21" spans="1:12" ht="16.5" customHeight="1">
      <c r="A21" s="15" t="s">
        <v>173</v>
      </c>
    </row>
    <row r="22" spans="1:12" ht="16.5" customHeight="1">
      <c r="A22" s="15" t="s">
        <v>173</v>
      </c>
      <c r="B22" s="13" t="s">
        <v>146</v>
      </c>
    </row>
    <row r="23" spans="1:12" ht="16.5" customHeight="1">
      <c r="A23" s="15" t="s">
        <v>173</v>
      </c>
    </row>
    <row r="24" spans="1:12" ht="16.5" customHeight="1">
      <c r="A24" s="18" t="s">
        <v>93</v>
      </c>
    </row>
    <row r="25" spans="1:12" ht="16.5" customHeight="1">
      <c r="A25" s="15" t="s">
        <v>173</v>
      </c>
    </row>
    <row r="26" spans="1:12" ht="16.5" customHeight="1">
      <c r="A26" s="15" t="s">
        <v>173</v>
      </c>
      <c r="B26" s="13" t="s">
        <v>112</v>
      </c>
    </row>
    <row r="27" spans="1:12" ht="16.5" customHeight="1">
      <c r="A27" s="15" t="s">
        <v>302</v>
      </c>
      <c r="B27" s="13" t="s">
        <v>303</v>
      </c>
    </row>
    <row r="28" spans="1:12" ht="16.5" customHeight="1">
      <c r="A28" s="15" t="s">
        <v>173</v>
      </c>
      <c r="B28" s="13" t="s">
        <v>111</v>
      </c>
    </row>
    <row r="29" spans="1:12" ht="16.5" customHeight="1">
      <c r="A29" s="15" t="s">
        <v>173</v>
      </c>
      <c r="B29" s="13" t="s">
        <v>174</v>
      </c>
    </row>
    <row r="30" spans="1:12" ht="16.5" customHeight="1">
      <c r="A30" s="15" t="s">
        <v>173</v>
      </c>
      <c r="B30" s="13" t="s">
        <v>175</v>
      </c>
    </row>
    <row r="31" spans="1:12" ht="16.5" customHeight="1">
      <c r="A31" s="15" t="s">
        <v>173</v>
      </c>
      <c r="B31" s="23" t="s">
        <v>114</v>
      </c>
      <c r="C31" s="23"/>
      <c r="D31" s="23"/>
      <c r="E31" s="23"/>
      <c r="F31" s="23"/>
      <c r="G31" s="21"/>
      <c r="H31" s="21"/>
      <c r="I31" s="21"/>
      <c r="J31" s="21"/>
      <c r="K31" s="21"/>
      <c r="L31" s="21"/>
    </row>
    <row r="32" spans="1:12" ht="16.5" customHeight="1">
      <c r="A32" s="15" t="s">
        <v>173</v>
      </c>
      <c r="B32" s="21"/>
      <c r="C32" s="21" t="s">
        <v>147</v>
      </c>
      <c r="D32" s="21"/>
      <c r="E32" s="21"/>
      <c r="F32" s="21"/>
      <c r="G32" s="21"/>
      <c r="H32" s="21"/>
      <c r="I32" s="21"/>
      <c r="J32" s="21"/>
      <c r="K32" s="21"/>
      <c r="L32" s="21"/>
    </row>
    <row r="33" spans="1:14" ht="16.5" customHeight="1">
      <c r="A33" s="15" t="s">
        <v>173</v>
      </c>
      <c r="B33" s="21"/>
      <c r="C33" s="49" t="s">
        <v>122</v>
      </c>
      <c r="D33" s="21"/>
      <c r="E33" s="24" t="s">
        <v>85</v>
      </c>
      <c r="F33" s="24" t="s">
        <v>176</v>
      </c>
      <c r="G33" s="24">
        <v>54.23</v>
      </c>
      <c r="H33" s="21"/>
      <c r="I33" s="21"/>
      <c r="J33" s="21"/>
      <c r="K33" s="21"/>
      <c r="L33" s="21"/>
    </row>
    <row r="34" spans="1:14" ht="16.5" customHeight="1" thickBot="1">
      <c r="A34" s="15" t="s">
        <v>177</v>
      </c>
      <c r="B34" s="21"/>
      <c r="C34" s="49" t="s">
        <v>123</v>
      </c>
      <c r="D34" s="21"/>
      <c r="E34" s="24" t="s">
        <v>115</v>
      </c>
      <c r="F34" s="24" t="s">
        <v>176</v>
      </c>
      <c r="G34" s="24" t="s">
        <v>178</v>
      </c>
      <c r="H34" s="21"/>
      <c r="I34" s="21"/>
      <c r="J34" s="21"/>
      <c r="K34" s="21"/>
      <c r="L34" s="21"/>
    </row>
    <row r="35" spans="1:14" ht="16.5" customHeight="1">
      <c r="A35" s="15" t="s">
        <v>177</v>
      </c>
      <c r="B35" s="21"/>
      <c r="C35" s="49"/>
      <c r="D35" s="50" t="s">
        <v>121</v>
      </c>
      <c r="E35" s="51"/>
      <c r="F35" s="51"/>
      <c r="G35" s="51"/>
      <c r="H35" s="52"/>
      <c r="I35" s="21"/>
      <c r="J35" s="53"/>
      <c r="K35" s="53"/>
      <c r="L35" s="47"/>
      <c r="M35" s="22"/>
      <c r="N35" s="7"/>
    </row>
    <row r="36" spans="1:14" ht="16.5" customHeight="1">
      <c r="A36" s="15" t="s">
        <v>177</v>
      </c>
      <c r="B36" s="21"/>
      <c r="C36" s="49"/>
      <c r="D36" s="54" t="s">
        <v>101</v>
      </c>
      <c r="E36" s="55"/>
      <c r="F36" s="55"/>
      <c r="G36" s="55"/>
      <c r="H36" s="56"/>
      <c r="I36" s="21"/>
      <c r="J36" s="53"/>
      <c r="K36" s="53"/>
      <c r="L36" s="47"/>
      <c r="M36" s="22"/>
      <c r="N36" s="7"/>
    </row>
    <row r="37" spans="1:14" ht="16.5" customHeight="1" thickBot="1">
      <c r="A37" s="15" t="s">
        <v>177</v>
      </c>
      <c r="B37" s="21"/>
      <c r="C37" s="49"/>
      <c r="D37" s="57" t="s">
        <v>47</v>
      </c>
      <c r="E37" s="58" t="s">
        <v>100</v>
      </c>
      <c r="F37" s="59" t="s">
        <v>179</v>
      </c>
      <c r="G37" s="60">
        <v>12</v>
      </c>
      <c r="H37" s="61"/>
      <c r="I37" s="21"/>
      <c r="J37" s="53"/>
      <c r="K37" s="53"/>
      <c r="L37" s="47"/>
      <c r="M37" s="22"/>
      <c r="N37" s="7"/>
    </row>
    <row r="38" spans="1:14" ht="16.5" customHeight="1">
      <c r="A38" s="15" t="s">
        <v>180</v>
      </c>
      <c r="B38" s="21"/>
      <c r="C38" s="21" t="s">
        <v>148</v>
      </c>
      <c r="D38" s="21"/>
      <c r="E38" s="21"/>
      <c r="F38" s="21"/>
      <c r="G38" s="21"/>
      <c r="H38" s="21"/>
      <c r="I38" s="21"/>
      <c r="J38" s="21"/>
      <c r="K38" s="21"/>
      <c r="L38" s="21"/>
    </row>
    <row r="39" spans="1:14" ht="16.5" customHeight="1">
      <c r="A39" s="15" t="s">
        <v>180</v>
      </c>
      <c r="B39" s="21"/>
      <c r="C39" s="49" t="s">
        <v>124</v>
      </c>
      <c r="D39" s="21"/>
      <c r="E39" s="24" t="s">
        <v>181</v>
      </c>
      <c r="F39" s="24" t="s">
        <v>179</v>
      </c>
      <c r="G39" s="24" t="s">
        <v>182</v>
      </c>
      <c r="H39" s="21"/>
      <c r="I39" s="21"/>
      <c r="J39" s="21"/>
      <c r="K39" s="21"/>
      <c r="L39" s="21"/>
    </row>
    <row r="40" spans="1:14" ht="16.5" customHeight="1">
      <c r="A40" s="15" t="s">
        <v>180</v>
      </c>
      <c r="B40" s="21"/>
      <c r="C40" s="83" t="s">
        <v>110</v>
      </c>
      <c r="D40" s="21"/>
      <c r="E40" s="24"/>
      <c r="F40" s="24"/>
      <c r="G40" s="24"/>
      <c r="H40" s="21"/>
      <c r="I40" s="21"/>
      <c r="J40" s="21"/>
      <c r="K40" s="21"/>
      <c r="L40" s="21"/>
    </row>
    <row r="41" spans="1:14" ht="16.5" customHeight="1">
      <c r="A41" s="15" t="s">
        <v>180</v>
      </c>
      <c r="B41" s="13" t="s">
        <v>105</v>
      </c>
    </row>
    <row r="42" spans="1:14" ht="16.5" customHeight="1">
      <c r="A42" s="15" t="s">
        <v>180</v>
      </c>
      <c r="B42" s="19"/>
    </row>
    <row r="43" spans="1:14" ht="16.5" customHeight="1">
      <c r="A43" s="15" t="s">
        <v>180</v>
      </c>
    </row>
    <row r="44" spans="1:14" ht="16.5" customHeight="1">
      <c r="A44" s="18" t="s">
        <v>205</v>
      </c>
    </row>
    <row r="45" spans="1:14" ht="16.5" customHeight="1">
      <c r="A45" s="15" t="s">
        <v>180</v>
      </c>
    </row>
    <row r="46" spans="1:14" ht="16.5" customHeight="1">
      <c r="A46" s="15" t="s">
        <v>180</v>
      </c>
      <c r="B46" s="13" t="s">
        <v>206</v>
      </c>
    </row>
    <row r="47" spans="1:14" ht="16.5" customHeight="1">
      <c r="A47" s="15" t="s">
        <v>180</v>
      </c>
      <c r="B47" s="13" t="s">
        <v>207</v>
      </c>
    </row>
    <row r="48" spans="1:14" ht="16.5" customHeight="1">
      <c r="A48" s="15" t="s">
        <v>180</v>
      </c>
    </row>
    <row r="49" spans="1:2" ht="16.5" customHeight="1">
      <c r="A49" s="18" t="s">
        <v>94</v>
      </c>
    </row>
    <row r="50" spans="1:2" ht="16.5" customHeight="1">
      <c r="A50" s="15" t="s">
        <v>180</v>
      </c>
    </row>
    <row r="51" spans="1:2" ht="16.5" customHeight="1">
      <c r="A51" s="15" t="s">
        <v>180</v>
      </c>
      <c r="B51" s="13" t="s">
        <v>221</v>
      </c>
    </row>
    <row r="52" spans="1:2" ht="16.5" customHeight="1">
      <c r="A52" s="15" t="s">
        <v>180</v>
      </c>
      <c r="B52" s="13" t="s">
        <v>222</v>
      </c>
    </row>
    <row r="53" spans="1:2" ht="16.5" customHeight="1">
      <c r="A53" s="15" t="s">
        <v>180</v>
      </c>
    </row>
    <row r="54" spans="1:2" ht="16.5" customHeight="1">
      <c r="A54" s="18" t="s">
        <v>95</v>
      </c>
    </row>
    <row r="55" spans="1:2" ht="16.5" customHeight="1">
      <c r="A55" s="15" t="s">
        <v>180</v>
      </c>
    </row>
    <row r="56" spans="1:2" ht="16.5" customHeight="1">
      <c r="A56" s="15" t="s">
        <v>180</v>
      </c>
      <c r="B56" s="13" t="s">
        <v>96</v>
      </c>
    </row>
    <row r="57" spans="1:2" ht="16.5" customHeight="1">
      <c r="A57" s="15" t="s">
        <v>180</v>
      </c>
      <c r="B57" s="13" t="s">
        <v>232</v>
      </c>
    </row>
    <row r="58" spans="1:2" ht="16.5" customHeight="1">
      <c r="A58" s="15" t="s">
        <v>180</v>
      </c>
    </row>
    <row r="59" spans="1:2" ht="16.5" customHeight="1">
      <c r="A59" s="18" t="s">
        <v>149</v>
      </c>
    </row>
    <row r="60" spans="1:2" ht="16.5" customHeight="1">
      <c r="A60" s="15" t="s">
        <v>180</v>
      </c>
    </row>
    <row r="61" spans="1:2" ht="16.5" customHeight="1">
      <c r="A61" s="15" t="s">
        <v>180</v>
      </c>
      <c r="B61" s="13" t="s">
        <v>233</v>
      </c>
    </row>
    <row r="62" spans="1:2" ht="16.5" customHeight="1">
      <c r="A62" s="15" t="s">
        <v>180</v>
      </c>
      <c r="B62" s="13" t="s">
        <v>103</v>
      </c>
    </row>
    <row r="63" spans="1:2" ht="16.5" customHeight="1">
      <c r="A63" s="15" t="s">
        <v>183</v>
      </c>
    </row>
    <row r="64" spans="1:2" ht="16.5" customHeight="1">
      <c r="A64" s="18" t="s">
        <v>150</v>
      </c>
    </row>
    <row r="65" spans="1:11" ht="16.5" customHeight="1">
      <c r="A65" s="15" t="s">
        <v>183</v>
      </c>
      <c r="G65" s="13" t="s">
        <v>241</v>
      </c>
      <c r="H65" s="258" t="s">
        <v>242</v>
      </c>
      <c r="I65" s="258"/>
      <c r="J65" s="258"/>
      <c r="K65" s="258"/>
    </row>
    <row r="66" spans="1:11" ht="16.5" customHeight="1">
      <c r="A66" s="15" t="s">
        <v>183</v>
      </c>
      <c r="B66" s="13" t="s">
        <v>240</v>
      </c>
    </row>
    <row r="67" spans="1:11" ht="22.9" customHeight="1">
      <c r="A67" s="15" t="s">
        <v>183</v>
      </c>
      <c r="B67" s="13" t="s">
        <v>151</v>
      </c>
    </row>
    <row r="68" spans="1:11" ht="16.5" customHeight="1">
      <c r="A68" s="15" t="s">
        <v>183</v>
      </c>
      <c r="B68" s="13" t="s">
        <v>239</v>
      </c>
    </row>
    <row r="69" spans="1:11" s="140" customFormat="1" ht="16.5" customHeight="1">
      <c r="A69" s="139" t="s">
        <v>184</v>
      </c>
    </row>
    <row r="70" spans="1:11" s="140" customFormat="1" ht="16.5" customHeight="1">
      <c r="A70" s="141" t="s">
        <v>185</v>
      </c>
    </row>
    <row r="71" spans="1:11" s="140" customFormat="1" ht="16.5" customHeight="1">
      <c r="A71" s="141" t="s">
        <v>185</v>
      </c>
      <c r="B71" s="140" t="s">
        <v>186</v>
      </c>
    </row>
    <row r="72" spans="1:11" s="140" customFormat="1" ht="16.5" customHeight="1">
      <c r="A72" s="141" t="s">
        <v>185</v>
      </c>
    </row>
    <row r="73" spans="1:11" ht="16.5" customHeight="1">
      <c r="A73" s="18" t="s">
        <v>187</v>
      </c>
    </row>
    <row r="74" spans="1:11" ht="16.5" customHeight="1">
      <c r="A74" s="15" t="s">
        <v>183</v>
      </c>
      <c r="B74" s="94" t="s">
        <v>300</v>
      </c>
    </row>
    <row r="75" spans="1:11" ht="16.5" customHeight="1">
      <c r="A75" s="15" t="s">
        <v>183</v>
      </c>
      <c r="B75" s="246" t="s">
        <v>301</v>
      </c>
    </row>
    <row r="76" spans="1:11" ht="16.5" customHeight="1">
      <c r="A76" s="15" t="s">
        <v>86</v>
      </c>
    </row>
    <row r="77" spans="1:11" ht="16.5" customHeight="1">
      <c r="A77" s="15" t="s">
        <v>86</v>
      </c>
      <c r="C77" s="95" t="s">
        <v>97</v>
      </c>
    </row>
    <row r="78" spans="1:11" ht="16.5" customHeight="1">
      <c r="A78" s="15" t="s">
        <v>86</v>
      </c>
      <c r="C78" s="94" t="s">
        <v>210</v>
      </c>
      <c r="D78" s="94"/>
      <c r="E78" s="94"/>
      <c r="F78" s="94"/>
      <c r="G78" s="94"/>
      <c r="H78" s="94"/>
    </row>
    <row r="79" spans="1:11" ht="16.5" customHeight="1">
      <c r="A79" s="15" t="s">
        <v>86</v>
      </c>
      <c r="C79" s="94"/>
      <c r="D79" s="94"/>
      <c r="E79" s="94"/>
      <c r="F79" s="94"/>
      <c r="G79" s="94"/>
      <c r="H79" s="94"/>
    </row>
    <row r="80" spans="1:11" ht="16.5" customHeight="1">
      <c r="A80" s="15" t="s">
        <v>86</v>
      </c>
      <c r="C80" s="94"/>
      <c r="D80" s="94"/>
      <c r="E80" s="94"/>
      <c r="F80" s="94"/>
      <c r="G80" s="94"/>
      <c r="H80" s="94"/>
    </row>
    <row r="81" spans="1:10" ht="16.5" customHeight="1">
      <c r="A81" s="15" t="s">
        <v>86</v>
      </c>
    </row>
    <row r="82" spans="1:10" ht="16.5" customHeight="1">
      <c r="A82" s="18" t="s">
        <v>188</v>
      </c>
    </row>
    <row r="83" spans="1:10" ht="16.5" customHeight="1" thickBot="1"/>
    <row r="84" spans="1:10" ht="16.5" customHeight="1">
      <c r="B84" s="84" t="s">
        <v>98</v>
      </c>
      <c r="C84" s="85"/>
      <c r="D84" s="86"/>
      <c r="E84" s="85"/>
      <c r="F84" s="85"/>
      <c r="G84" s="85"/>
      <c r="H84" s="85"/>
      <c r="I84" s="85"/>
      <c r="J84" s="87"/>
    </row>
    <row r="85" spans="1:10" ht="16.5" customHeight="1">
      <c r="B85" s="88"/>
      <c r="D85" s="89"/>
      <c r="E85" s="89"/>
      <c r="F85" s="89"/>
      <c r="G85" s="89"/>
      <c r="H85" s="89"/>
      <c r="I85" s="89"/>
      <c r="J85" s="90"/>
    </row>
    <row r="86" spans="1:10" ht="16.5" customHeight="1">
      <c r="B86" s="88"/>
      <c r="C86" s="215" t="s">
        <v>243</v>
      </c>
      <c r="D86" s="259" t="s">
        <v>244</v>
      </c>
      <c r="E86" s="259"/>
      <c r="F86" s="259"/>
      <c r="G86" s="259"/>
      <c r="H86" s="89"/>
      <c r="I86" s="89"/>
      <c r="J86" s="90"/>
    </row>
    <row r="87" spans="1:10" ht="16.5" customHeight="1">
      <c r="B87" s="88"/>
      <c r="C87" s="214" t="s">
        <v>211</v>
      </c>
      <c r="D87" s="89"/>
      <c r="E87" s="89"/>
      <c r="F87" s="89"/>
      <c r="G87" s="89"/>
      <c r="H87" s="89"/>
      <c r="I87" s="89"/>
      <c r="J87" s="90"/>
    </row>
    <row r="88" spans="1:10" ht="25.15" customHeight="1" thickBot="1">
      <c r="B88" s="91"/>
      <c r="C88" s="92"/>
      <c r="D88" s="92"/>
      <c r="E88" s="92"/>
      <c r="F88" s="92"/>
      <c r="G88" s="92"/>
      <c r="H88" s="92"/>
      <c r="I88" s="92"/>
      <c r="J88" s="93"/>
    </row>
    <row r="89" spans="1:10" ht="16.5" customHeight="1"/>
  </sheetData>
  <sheetProtection sheet="1" selectLockedCells="1" selectUnlockedCells="1"/>
  <mergeCells count="13">
    <mergeCell ref="H65:K65"/>
    <mergeCell ref="D86:G86"/>
    <mergeCell ref="A1:N1"/>
    <mergeCell ref="B7:C7"/>
    <mergeCell ref="D7:H7"/>
    <mergeCell ref="B8:H8"/>
    <mergeCell ref="C5:H5"/>
    <mergeCell ref="C3:H3"/>
    <mergeCell ref="B9:C9"/>
    <mergeCell ref="D9:F9"/>
    <mergeCell ref="J3:N5"/>
    <mergeCell ref="C4:E4"/>
    <mergeCell ref="G4:H4"/>
  </mergeCells>
  <phoneticPr fontId="3"/>
  <hyperlinks>
    <hyperlink ref="H65" r:id="rId1"/>
    <hyperlink ref="D86" r:id="rId2"/>
  </hyperlinks>
  <pageMargins left="0.7" right="0.7" top="0.75" bottom="0.75" header="0.3" footer="0.3"/>
  <pageSetup paperSize="9" scale="53"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5"/>
  <sheetViews>
    <sheetView workbookViewId="0">
      <pane ySplit="1" topLeftCell="A2" activePane="bottomLeft" state="frozen"/>
      <selection pane="bottomLeft"/>
    </sheetView>
  </sheetViews>
  <sheetFormatPr defaultRowHeight="13.5"/>
  <sheetData>
    <row r="1" spans="1:13">
      <c r="A1" t="s">
        <v>68</v>
      </c>
      <c r="B1" t="s">
        <v>69</v>
      </c>
      <c r="C1" t="s">
        <v>70</v>
      </c>
      <c r="D1" t="s">
        <v>71</v>
      </c>
      <c r="E1" t="s">
        <v>72</v>
      </c>
      <c r="F1" t="s">
        <v>73</v>
      </c>
      <c r="G1" t="s">
        <v>74</v>
      </c>
      <c r="H1" t="s">
        <v>3</v>
      </c>
      <c r="I1" t="s">
        <v>8</v>
      </c>
      <c r="J1" t="s">
        <v>75</v>
      </c>
      <c r="K1" t="s">
        <v>76</v>
      </c>
      <c r="L1" t="s">
        <v>77</v>
      </c>
      <c r="M1" t="s">
        <v>78</v>
      </c>
    </row>
    <row r="2" spans="1:13">
      <c r="A2" t="str">
        <f>IF(③リレー情報確認!C8="","",410000+①団体情報入力!$D$3*10)</f>
        <v/>
      </c>
      <c r="B2" t="str">
        <f>IF(A2="","",①団体情報入力!$D$3)</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IF(A2="","",0)</f>
        <v/>
      </c>
      <c r="M2" t="str">
        <f>IF(A2="","",種目情報!$K$4)</f>
        <v/>
      </c>
    </row>
    <row r="3" spans="1:13">
      <c r="A3" t="str">
        <f>IF(③リレー情報確認!C9="","",410000+①団体情報入力!$D$3*10)</f>
        <v/>
      </c>
      <c r="B3" t="str">
        <f>IF(A3="","",①団体情報入力!$D$3)</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ref="L3:L7" si="0">IF(A3="","",0)</f>
        <v/>
      </c>
      <c r="M3" t="str">
        <f>IF(A3="","",種目情報!$K$4)</f>
        <v/>
      </c>
    </row>
    <row r="4" spans="1:13">
      <c r="A4" t="str">
        <f>IF(③リレー情報確認!C10="","",410000+①団体情報入力!$D$3*10)</f>
        <v/>
      </c>
      <c r="B4" t="str">
        <f>IF(A4="","",①団体情報入力!$D$3)</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IF(③リレー情報確認!C11="","",410000+①団体情報入力!$D$3*10)</f>
        <v/>
      </c>
      <c r="B5" t="str">
        <f>IF(A5="","",①団体情報入力!$D$3)</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IF(③リレー情報確認!C12="","",410000+①団体情報入力!$D$3*10)</f>
        <v/>
      </c>
      <c r="B6" t="str">
        <f>IF(A6="","",①団体情報入力!$D$3)</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IF(③リレー情報確認!C13="","",410000+①団体情報入力!$D$3*10)</f>
        <v/>
      </c>
      <c r="B7" t="str">
        <f>IF(A7="","",①団体情報入力!$D$3)</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12" t="str">
        <f>IF(③リレー情報確認!I8="","",1610000+①団体情報入力!$D$3*10)</f>
        <v/>
      </c>
      <c r="B8" s="12" t="str">
        <f>IF(A8="","",①団体情報入力!$D$3)</f>
        <v/>
      </c>
      <c r="C8" s="12" t="str">
        <f>IF(A8="","",③リレー情報確認!$J$1)</f>
        <v/>
      </c>
      <c r="D8" s="12" t="str">
        <f>IF(A8="","",③リレー情報確認!$P$1)</f>
        <v/>
      </c>
      <c r="E8" s="12"/>
      <c r="F8" s="12"/>
      <c r="G8" s="12">
        <v>1</v>
      </c>
      <c r="H8" s="12" t="str">
        <f>IF(A8="","",③リレー情報確認!K8)</f>
        <v/>
      </c>
      <c r="I8" s="12" t="str">
        <f>IF(A8="","",③リレー情報確認!J8)</f>
        <v/>
      </c>
      <c r="J8" s="12" t="str">
        <f>IF(A8="","",種目情報!$J$5)</f>
        <v/>
      </c>
      <c r="K8" s="12" t="str">
        <f>IF(A8="","",③リレー情報確認!$L$8)</f>
        <v/>
      </c>
      <c r="L8" s="12" t="str">
        <f>IF(A8="","",0)</f>
        <v/>
      </c>
      <c r="M8" s="12" t="str">
        <f>IF(A8="","",種目情報!$K$5)</f>
        <v/>
      </c>
    </row>
    <row r="9" spans="1:13">
      <c r="A9" s="12" t="str">
        <f>IF(③リレー情報確認!I9="","",1610000+①団体情報入力!$D$3*10)</f>
        <v/>
      </c>
      <c r="B9" s="12" t="str">
        <f>IF(A9="","",①団体情報入力!$D$3)</f>
        <v/>
      </c>
      <c r="C9" s="12" t="str">
        <f>IF(A9="","",③リレー情報確認!$J$1)</f>
        <v/>
      </c>
      <c r="D9" s="12" t="str">
        <f>IF(A9="","",③リレー情報確認!$P$1)</f>
        <v/>
      </c>
      <c r="E9" s="12"/>
      <c r="F9" s="12"/>
      <c r="G9" s="12">
        <v>2</v>
      </c>
      <c r="H9" s="12" t="str">
        <f>IF(A9="","",③リレー情報確認!K9)</f>
        <v/>
      </c>
      <c r="I9" s="12" t="str">
        <f>IF(A9="","",③リレー情報確認!J9)</f>
        <v/>
      </c>
      <c r="J9" s="12" t="str">
        <f>IF(A9="","",種目情報!$J$5)</f>
        <v/>
      </c>
      <c r="K9" s="12" t="str">
        <f>IF(A9="","",③リレー情報確認!$L$8)</f>
        <v/>
      </c>
      <c r="L9" s="12" t="str">
        <f t="shared" ref="L9:L13" si="1">IF(A9="","",0)</f>
        <v/>
      </c>
      <c r="M9" s="12" t="str">
        <f>IF(A9="","",種目情報!$K$5)</f>
        <v/>
      </c>
    </row>
    <row r="10" spans="1:13">
      <c r="A10" s="12" t="str">
        <f>IF(③リレー情報確認!I10="","",1610000+①団体情報入力!$D$3*10)</f>
        <v/>
      </c>
      <c r="B10" s="12" t="str">
        <f>IF(A10="","",①団体情報入力!$D$3)</f>
        <v/>
      </c>
      <c r="C10" s="12" t="str">
        <f>IF(A10="","",③リレー情報確認!$J$1)</f>
        <v/>
      </c>
      <c r="D10" s="12" t="str">
        <f>IF(A10="","",③リレー情報確認!$P$1)</f>
        <v/>
      </c>
      <c r="E10" s="12"/>
      <c r="F10" s="12"/>
      <c r="G10" s="12">
        <v>3</v>
      </c>
      <c r="H10" s="12" t="str">
        <f>IF(A10="","",③リレー情報確認!K10)</f>
        <v/>
      </c>
      <c r="I10" s="12" t="str">
        <f>IF(A10="","",③リレー情報確認!J10)</f>
        <v/>
      </c>
      <c r="J10" s="12" t="str">
        <f>IF(A10="","",種目情報!$J$5)</f>
        <v/>
      </c>
      <c r="K10" s="12" t="str">
        <f>IF(A10="","",③リレー情報確認!$L$8)</f>
        <v/>
      </c>
      <c r="L10" s="12" t="str">
        <f t="shared" si="1"/>
        <v/>
      </c>
      <c r="M10" s="12" t="str">
        <f>IF(A10="","",種目情報!$K$5)</f>
        <v/>
      </c>
    </row>
    <row r="11" spans="1:13">
      <c r="A11" s="12" t="str">
        <f>IF(③リレー情報確認!I11="","",1610000+①団体情報入力!$D$3*10)</f>
        <v/>
      </c>
      <c r="B11" s="12" t="str">
        <f>IF(A11="","",①団体情報入力!$D$3)</f>
        <v/>
      </c>
      <c r="C11" s="12" t="str">
        <f>IF(A11="","",③リレー情報確認!$J$1)</f>
        <v/>
      </c>
      <c r="D11" s="12" t="str">
        <f>IF(A11="","",③リレー情報確認!$P$1)</f>
        <v/>
      </c>
      <c r="E11" s="12"/>
      <c r="F11" s="12"/>
      <c r="G11" s="12">
        <v>4</v>
      </c>
      <c r="H11" s="12" t="str">
        <f>IF(A11="","",③リレー情報確認!K11)</f>
        <v/>
      </c>
      <c r="I11" s="12" t="str">
        <f>IF(A11="","",③リレー情報確認!J11)</f>
        <v/>
      </c>
      <c r="J11" s="12" t="str">
        <f>IF(A11="","",種目情報!$J$5)</f>
        <v/>
      </c>
      <c r="K11" s="12" t="str">
        <f>IF(A11="","",③リレー情報確認!$L$8)</f>
        <v/>
      </c>
      <c r="L11" s="12" t="str">
        <f t="shared" si="1"/>
        <v/>
      </c>
      <c r="M11" s="12" t="str">
        <f>IF(A11="","",種目情報!$K$5)</f>
        <v/>
      </c>
    </row>
    <row r="12" spans="1:13">
      <c r="A12" s="12" t="str">
        <f>IF(③リレー情報確認!I12="","",1610000+①団体情報入力!$D$3*10)</f>
        <v/>
      </c>
      <c r="B12" s="12" t="str">
        <f>IF(A12="","",①団体情報入力!$D$3)</f>
        <v/>
      </c>
      <c r="C12" s="12" t="str">
        <f>IF(A12="","",③リレー情報確認!$J$1)</f>
        <v/>
      </c>
      <c r="D12" s="12" t="str">
        <f>IF(A12="","",③リレー情報確認!$P$1)</f>
        <v/>
      </c>
      <c r="E12" s="12"/>
      <c r="F12" s="12"/>
      <c r="G12" s="12">
        <v>5</v>
      </c>
      <c r="H12" s="12" t="str">
        <f>IF(A12="","",③リレー情報確認!K12)</f>
        <v/>
      </c>
      <c r="I12" s="12" t="str">
        <f>IF(A12="","",③リレー情報確認!J12)</f>
        <v/>
      </c>
      <c r="J12" s="12" t="str">
        <f>IF(A12="","",種目情報!$J$5)</f>
        <v/>
      </c>
      <c r="K12" s="12" t="str">
        <f>IF(A12="","",③リレー情報確認!$L$8)</f>
        <v/>
      </c>
      <c r="L12" s="12" t="str">
        <f t="shared" si="1"/>
        <v/>
      </c>
      <c r="M12" s="12" t="str">
        <f>IF(A12="","",種目情報!$K$5)</f>
        <v/>
      </c>
    </row>
    <row r="13" spans="1:13">
      <c r="A13" s="12" t="str">
        <f>IF(③リレー情報確認!I13="","",1610000+①団体情報入力!$D$3*10)</f>
        <v/>
      </c>
      <c r="B13" s="12" t="str">
        <f>IF(A13="","",①団体情報入力!$D$3)</f>
        <v/>
      </c>
      <c r="C13" s="12" t="str">
        <f>IF(A13="","",③リレー情報確認!$J$1)</f>
        <v/>
      </c>
      <c r="D13" s="12" t="str">
        <f>IF(A13="","",③リレー情報確認!$P$1)</f>
        <v/>
      </c>
      <c r="E13" s="12"/>
      <c r="F13" s="12"/>
      <c r="G13" s="12">
        <v>6</v>
      </c>
      <c r="H13" s="12" t="str">
        <f>IF(A13="","",③リレー情報確認!K13)</f>
        <v/>
      </c>
      <c r="I13" s="12" t="str">
        <f>IF(A13="","",③リレー情報確認!J13)</f>
        <v/>
      </c>
      <c r="J13" s="12" t="str">
        <f>IF(A13="","",種目情報!$J$5)</f>
        <v/>
      </c>
      <c r="K13" s="12" t="str">
        <f>IF(A13="","",③リレー情報確認!$L$8)</f>
        <v/>
      </c>
      <c r="L13" s="12" t="str">
        <f t="shared" si="1"/>
        <v/>
      </c>
      <c r="M13" s="12" t="str">
        <f>IF(A13="","",種目情報!$K$5)</f>
        <v/>
      </c>
    </row>
    <row r="14" spans="1:13">
      <c r="A14" t="str">
        <f>IF(③リレー情報確認!O8="","",420000+①団体情報入力!$D$3*10)</f>
        <v/>
      </c>
      <c r="B14" t="str">
        <f>IF(A14="","",①団体情報入力!$D$3)</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IF(A14="","",0)</f>
        <v/>
      </c>
      <c r="M14" t="str">
        <f>IF(A14="","",種目情報!$K$6)</f>
        <v/>
      </c>
    </row>
    <row r="15" spans="1:13">
      <c r="A15" t="str">
        <f>IF(③リレー情報確認!O9="","",420000+①団体情報入力!$D$3*10)</f>
        <v/>
      </c>
      <c r="B15" t="str">
        <f>IF(A15="","",①団体情報入力!$D$3)</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ref="L15:L19" si="2">IF(A15="","",0)</f>
        <v/>
      </c>
      <c r="M15" t="str">
        <f>IF(A15="","",種目情報!$K$6)</f>
        <v/>
      </c>
    </row>
    <row r="16" spans="1:13">
      <c r="A16" t="str">
        <f>IF(③リレー情報確認!O10="","",420000+①団体情報入力!$D$3*10)</f>
        <v/>
      </c>
      <c r="B16" t="str">
        <f>IF(A16="","",①団体情報入力!$D$3)</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2"/>
        <v/>
      </c>
      <c r="M16" t="str">
        <f>IF(A16="","",種目情報!$K$6)</f>
        <v/>
      </c>
    </row>
    <row r="17" spans="1:13">
      <c r="A17" t="str">
        <f>IF(③リレー情報確認!O11="","",420000+①団体情報入力!$D$3*10)</f>
        <v/>
      </c>
      <c r="B17" t="str">
        <f>IF(A17="","",①団体情報入力!$D$3)</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2"/>
        <v/>
      </c>
      <c r="M17" t="str">
        <f>IF(A17="","",種目情報!$K$6)</f>
        <v/>
      </c>
    </row>
    <row r="18" spans="1:13">
      <c r="A18" t="str">
        <f>IF(③リレー情報確認!O12="","",420000+①団体情報入力!$D$3*10)</f>
        <v/>
      </c>
      <c r="B18" t="str">
        <f>IF(A18="","",①団体情報入力!$D$3)</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2"/>
        <v/>
      </c>
      <c r="M18" t="str">
        <f>IF(A18="","",種目情報!$K$6)</f>
        <v/>
      </c>
    </row>
    <row r="19" spans="1:13">
      <c r="A19" t="str">
        <f>IF(③リレー情報確認!O13="","",420000+①団体情報入力!$D$3*10)</f>
        <v/>
      </c>
      <c r="B19" t="str">
        <f>IF(A19="","",①団体情報入力!$D$3)</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2"/>
        <v/>
      </c>
      <c r="M19" t="str">
        <f>IF(A19="","",種目情報!$K$6)</f>
        <v/>
      </c>
    </row>
    <row r="20" spans="1:13">
      <c r="A20" s="11" t="str">
        <f>IF(③リレー情報確認!U8="","",1620000+①団体情報入力!$D$3*10)</f>
        <v/>
      </c>
      <c r="B20" s="11" t="str">
        <f>IF(A20="","",①団体情報入力!$D$3)</f>
        <v/>
      </c>
      <c r="C20" s="11" t="str">
        <f>IF(A20="","",③リレー情報確認!$J$1)</f>
        <v/>
      </c>
      <c r="D20" s="11" t="str">
        <f>IF(A20="","",③リレー情報確認!$P$1)</f>
        <v/>
      </c>
      <c r="E20" s="11"/>
      <c r="F20" s="11"/>
      <c r="G20" s="11">
        <v>1</v>
      </c>
      <c r="H20" s="11" t="str">
        <f>IF(A20="","",③リレー情報確認!W8)</f>
        <v/>
      </c>
      <c r="I20" s="11" t="str">
        <f>IF(A20="","",③リレー情報確認!V8)</f>
        <v/>
      </c>
      <c r="J20" s="11" t="str">
        <f>IF(A20="","",種目情報!$J$7)</f>
        <v/>
      </c>
      <c r="K20" s="11" t="str">
        <f>IF(A20="","",③リレー情報確認!$X$8)</f>
        <v/>
      </c>
      <c r="L20" s="11" t="str">
        <f t="shared" ref="L20" si="3">IF(A20="","",0)</f>
        <v/>
      </c>
      <c r="M20" s="11" t="str">
        <f>IF(A20="","",種目情報!$K$7)</f>
        <v/>
      </c>
    </row>
    <row r="21" spans="1:13">
      <c r="A21" s="11" t="str">
        <f>IF(③リレー情報確認!U9="","",1620000+①団体情報入力!$D$3*10)</f>
        <v/>
      </c>
      <c r="B21" s="11" t="str">
        <f>IF(A21="","",①団体情報入力!$D$3)</f>
        <v/>
      </c>
      <c r="C21" s="11" t="str">
        <f>IF(A21="","",③リレー情報確認!$J$1)</f>
        <v/>
      </c>
      <c r="D21" s="11" t="str">
        <f>IF(A21="","",③リレー情報確認!$P$1)</f>
        <v/>
      </c>
      <c r="E21" s="11"/>
      <c r="F21" s="11"/>
      <c r="G21" s="11">
        <v>2</v>
      </c>
      <c r="H21" s="11" t="str">
        <f>IF(A21="","",③リレー情報確認!W9)</f>
        <v/>
      </c>
      <c r="I21" s="11" t="str">
        <f>IF(A21="","",③リレー情報確認!V9)</f>
        <v/>
      </c>
      <c r="J21" s="11" t="str">
        <f>IF(A21="","",種目情報!$J$7)</f>
        <v/>
      </c>
      <c r="K21" s="11" t="str">
        <f>IF(A21="","",③リレー情報確認!$X$8)</f>
        <v/>
      </c>
      <c r="L21" s="11" t="str">
        <f t="shared" ref="L21:L25" si="4">IF(A21="","",0)</f>
        <v/>
      </c>
      <c r="M21" s="11" t="str">
        <f>IF(A21="","",種目情報!$K$7)</f>
        <v/>
      </c>
    </row>
    <row r="22" spans="1:13">
      <c r="A22" s="11" t="str">
        <f>IF(③リレー情報確認!U10="","",1620000+①団体情報入力!$D$3*10)</f>
        <v/>
      </c>
      <c r="B22" s="11" t="str">
        <f>IF(A22="","",①団体情報入力!$D$3)</f>
        <v/>
      </c>
      <c r="C22" s="11" t="str">
        <f>IF(A22="","",③リレー情報確認!$J$1)</f>
        <v/>
      </c>
      <c r="D22" s="11" t="str">
        <f>IF(A22="","",③リレー情報確認!$P$1)</f>
        <v/>
      </c>
      <c r="E22" s="11"/>
      <c r="F22" s="11"/>
      <c r="G22" s="11">
        <v>3</v>
      </c>
      <c r="H22" s="11" t="str">
        <f>IF(A22="","",③リレー情報確認!W10)</f>
        <v/>
      </c>
      <c r="I22" s="11" t="str">
        <f>IF(A22="","",③リレー情報確認!V10)</f>
        <v/>
      </c>
      <c r="J22" s="11" t="str">
        <f>IF(A22="","",種目情報!$J$7)</f>
        <v/>
      </c>
      <c r="K22" s="11" t="str">
        <f>IF(A22="","",③リレー情報確認!$X$8)</f>
        <v/>
      </c>
      <c r="L22" s="11" t="str">
        <f t="shared" si="4"/>
        <v/>
      </c>
      <c r="M22" s="11" t="str">
        <f>IF(A22="","",種目情報!$K$7)</f>
        <v/>
      </c>
    </row>
    <row r="23" spans="1:13">
      <c r="A23" s="11" t="str">
        <f>IF(③リレー情報確認!U11="","",1620000+①団体情報入力!$D$3*10)</f>
        <v/>
      </c>
      <c r="B23" s="11" t="str">
        <f>IF(A23="","",①団体情報入力!$D$3)</f>
        <v/>
      </c>
      <c r="C23" s="11" t="str">
        <f>IF(A23="","",③リレー情報確認!$J$1)</f>
        <v/>
      </c>
      <c r="D23" s="11" t="str">
        <f>IF(A23="","",③リレー情報確認!$P$1)</f>
        <v/>
      </c>
      <c r="E23" s="11"/>
      <c r="F23" s="11"/>
      <c r="G23" s="11">
        <v>4</v>
      </c>
      <c r="H23" s="11" t="str">
        <f>IF(A23="","",③リレー情報確認!W11)</f>
        <v/>
      </c>
      <c r="I23" s="11" t="str">
        <f>IF(A23="","",③リレー情報確認!V11)</f>
        <v/>
      </c>
      <c r="J23" s="11" t="str">
        <f>IF(A23="","",種目情報!$J$7)</f>
        <v/>
      </c>
      <c r="K23" s="11" t="str">
        <f>IF(A23="","",③リレー情報確認!$X$8)</f>
        <v/>
      </c>
      <c r="L23" s="11" t="str">
        <f t="shared" si="4"/>
        <v/>
      </c>
      <c r="M23" s="11" t="str">
        <f>IF(A23="","",種目情報!$K$7)</f>
        <v/>
      </c>
    </row>
    <row r="24" spans="1:13">
      <c r="A24" s="11" t="str">
        <f>IF(③リレー情報確認!U12="","",1620000+①団体情報入力!$D$3*10)</f>
        <v/>
      </c>
      <c r="B24" s="11" t="str">
        <f>IF(A24="","",①団体情報入力!$D$3)</f>
        <v/>
      </c>
      <c r="C24" s="11" t="str">
        <f>IF(A24="","",③リレー情報確認!$J$1)</f>
        <v/>
      </c>
      <c r="D24" s="11" t="str">
        <f>IF(A24="","",③リレー情報確認!$P$1)</f>
        <v/>
      </c>
      <c r="E24" s="11"/>
      <c r="F24" s="11"/>
      <c r="G24" s="11">
        <v>5</v>
      </c>
      <c r="H24" s="11" t="str">
        <f>IF(A24="","",③リレー情報確認!W12)</f>
        <v/>
      </c>
      <c r="I24" s="11" t="str">
        <f>IF(A24="","",③リレー情報確認!V12)</f>
        <v/>
      </c>
      <c r="J24" s="11" t="str">
        <f>IF(A24="","",種目情報!$J$7)</f>
        <v/>
      </c>
      <c r="K24" s="11" t="str">
        <f>IF(A24="","",③リレー情報確認!$X$8)</f>
        <v/>
      </c>
      <c r="L24" s="11" t="str">
        <f t="shared" si="4"/>
        <v/>
      </c>
      <c r="M24" s="11" t="str">
        <f>IF(A24="","",種目情報!$K$7)</f>
        <v/>
      </c>
    </row>
    <row r="25" spans="1:13">
      <c r="A25" s="11" t="str">
        <f>IF(③リレー情報確認!U13="","",1620000+①団体情報入力!$D$3*10)</f>
        <v/>
      </c>
      <c r="B25" s="11" t="str">
        <f>IF(A25="","",①団体情報入力!$D$3)</f>
        <v/>
      </c>
      <c r="C25" s="11" t="str">
        <f>IF(A25="","",③リレー情報確認!$J$1)</f>
        <v/>
      </c>
      <c r="D25" s="11" t="str">
        <f>IF(A25="","",③リレー情報確認!$P$1)</f>
        <v/>
      </c>
      <c r="E25" s="11"/>
      <c r="F25" s="11"/>
      <c r="G25" s="11">
        <v>6</v>
      </c>
      <c r="H25" s="11" t="str">
        <f>IF(A25="","",③リレー情報確認!W13)</f>
        <v/>
      </c>
      <c r="I25" s="11" t="str">
        <f>IF(A25="","",③リレー情報確認!V13)</f>
        <v/>
      </c>
      <c r="J25" s="11" t="str">
        <f>IF(A25="","",種目情報!$J$7)</f>
        <v/>
      </c>
      <c r="K25" s="11" t="str">
        <f>IF(A25="","",③リレー情報確認!$X$8)</f>
        <v/>
      </c>
      <c r="L25" s="11" t="str">
        <f t="shared" si="4"/>
        <v/>
      </c>
      <c r="M25" s="11" t="str">
        <f>IF(A25="","",種目情報!$K$7)</f>
        <v/>
      </c>
    </row>
  </sheetData>
  <sheetProtection algorithmName="SHA-512" hashValue="TgEMckzRPO08pzWPphBWAvwFPHSE7qL2IW83E2xmH0LjOj2hBXsXAYH6N+vQhp628F2IrFnIPSI8MJSjXPIkCw==" saltValue="w5PhdHA+x2ZZv7if2mnspg==" spinCount="100000" sheet="1" objects="1" scenarios="1"/>
  <phoneticPr fontId="4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sheetPr>
  <dimension ref="A1:T58"/>
  <sheetViews>
    <sheetView zoomScaleNormal="100" workbookViewId="0">
      <pane ySplit="13" topLeftCell="A20" activePane="bottomLeft" state="frozenSplit"/>
      <selection pane="bottomLeft" activeCell="D6" sqref="D6:F6"/>
    </sheetView>
  </sheetViews>
  <sheetFormatPr defaultColWidth="9" defaultRowHeight="13.5"/>
  <cols>
    <col min="1" max="1" width="5.75" style="2" customWidth="1"/>
    <col min="2" max="2" width="16.125" style="2" customWidth="1"/>
    <col min="3" max="3" width="5.75" style="2" customWidth="1"/>
    <col min="4" max="4" width="16.125" style="2" customWidth="1"/>
    <col min="5" max="5" width="5.75" style="2" customWidth="1"/>
    <col min="6" max="6" width="16.125" style="2" customWidth="1"/>
    <col min="7" max="7" width="5.75" style="2" customWidth="1"/>
    <col min="8" max="8" width="16.125" style="2" customWidth="1"/>
    <col min="9" max="9" width="4.5" style="2" customWidth="1"/>
    <col min="10" max="10" width="16.125" style="2" customWidth="1"/>
    <col min="11" max="11" width="9" style="2" customWidth="1"/>
    <col min="12" max="12" width="9" style="2" hidden="1" customWidth="1"/>
    <col min="13" max="13" width="25.5" style="2" hidden="1" customWidth="1"/>
    <col min="14" max="14" width="11.625" style="2" hidden="1" customWidth="1"/>
    <col min="15" max="20" width="9" style="2" hidden="1" customWidth="1"/>
    <col min="21" max="256" width="9" style="2"/>
    <col min="257" max="257" width="5.75" style="2" customWidth="1"/>
    <col min="258" max="258" width="16.125" style="2" customWidth="1"/>
    <col min="259" max="259" width="5.75" style="2" customWidth="1"/>
    <col min="260" max="260" width="16.125" style="2" customWidth="1"/>
    <col min="261" max="261" width="5.75" style="2" customWidth="1"/>
    <col min="262" max="262" width="16.125" style="2" customWidth="1"/>
    <col min="263" max="263" width="5.75" style="2" customWidth="1"/>
    <col min="264" max="264" width="16.125" style="2" customWidth="1"/>
    <col min="265" max="265" width="4.5" style="2" customWidth="1"/>
    <col min="266" max="266" width="16.125" style="2" customWidth="1"/>
    <col min="267" max="267" width="9" style="2" customWidth="1"/>
    <col min="268" max="276" width="0" style="2" hidden="1" customWidth="1"/>
    <col min="277" max="512" width="9" style="2"/>
    <col min="513" max="513" width="5.75" style="2" customWidth="1"/>
    <col min="514" max="514" width="16.125" style="2" customWidth="1"/>
    <col min="515" max="515" width="5.75" style="2" customWidth="1"/>
    <col min="516" max="516" width="16.125" style="2" customWidth="1"/>
    <col min="517" max="517" width="5.75" style="2" customWidth="1"/>
    <col min="518" max="518" width="16.125" style="2" customWidth="1"/>
    <col min="519" max="519" width="5.75" style="2" customWidth="1"/>
    <col min="520" max="520" width="16.125" style="2" customWidth="1"/>
    <col min="521" max="521" width="4.5" style="2" customWidth="1"/>
    <col min="522" max="522" width="16.125" style="2" customWidth="1"/>
    <col min="523" max="523" width="9" style="2" customWidth="1"/>
    <col min="524" max="532" width="0" style="2" hidden="1" customWidth="1"/>
    <col min="533" max="768" width="9" style="2"/>
    <col min="769" max="769" width="5.75" style="2" customWidth="1"/>
    <col min="770" max="770" width="16.125" style="2" customWidth="1"/>
    <col min="771" max="771" width="5.75" style="2" customWidth="1"/>
    <col min="772" max="772" width="16.125" style="2" customWidth="1"/>
    <col min="773" max="773" width="5.75" style="2" customWidth="1"/>
    <col min="774" max="774" width="16.125" style="2" customWidth="1"/>
    <col min="775" max="775" width="5.75" style="2" customWidth="1"/>
    <col min="776" max="776" width="16.125" style="2" customWidth="1"/>
    <col min="777" max="777" width="4.5" style="2" customWidth="1"/>
    <col min="778" max="778" width="16.125" style="2" customWidth="1"/>
    <col min="779" max="779" width="9" style="2" customWidth="1"/>
    <col min="780" max="788" width="0" style="2" hidden="1" customWidth="1"/>
    <col min="789" max="1024" width="9" style="2"/>
    <col min="1025" max="1025" width="5.75" style="2" customWidth="1"/>
    <col min="1026" max="1026" width="16.125" style="2" customWidth="1"/>
    <col min="1027" max="1027" width="5.75" style="2" customWidth="1"/>
    <col min="1028" max="1028" width="16.125" style="2" customWidth="1"/>
    <col min="1029" max="1029" width="5.75" style="2" customWidth="1"/>
    <col min="1030" max="1030" width="16.125" style="2" customWidth="1"/>
    <col min="1031" max="1031" width="5.75" style="2" customWidth="1"/>
    <col min="1032" max="1032" width="16.125" style="2" customWidth="1"/>
    <col min="1033" max="1033" width="4.5" style="2" customWidth="1"/>
    <col min="1034" max="1034" width="16.125" style="2" customWidth="1"/>
    <col min="1035" max="1035" width="9" style="2" customWidth="1"/>
    <col min="1036" max="1044" width="0" style="2" hidden="1" customWidth="1"/>
    <col min="1045" max="1280" width="9" style="2"/>
    <col min="1281" max="1281" width="5.75" style="2" customWidth="1"/>
    <col min="1282" max="1282" width="16.125" style="2" customWidth="1"/>
    <col min="1283" max="1283" width="5.75" style="2" customWidth="1"/>
    <col min="1284" max="1284" width="16.125" style="2" customWidth="1"/>
    <col min="1285" max="1285" width="5.75" style="2" customWidth="1"/>
    <col min="1286" max="1286" width="16.125" style="2" customWidth="1"/>
    <col min="1287" max="1287" width="5.75" style="2" customWidth="1"/>
    <col min="1288" max="1288" width="16.125" style="2" customWidth="1"/>
    <col min="1289" max="1289" width="4.5" style="2" customWidth="1"/>
    <col min="1290" max="1290" width="16.125" style="2" customWidth="1"/>
    <col min="1291" max="1291" width="9" style="2" customWidth="1"/>
    <col min="1292" max="1300" width="0" style="2" hidden="1" customWidth="1"/>
    <col min="1301" max="1536" width="9" style="2"/>
    <col min="1537" max="1537" width="5.75" style="2" customWidth="1"/>
    <col min="1538" max="1538" width="16.125" style="2" customWidth="1"/>
    <col min="1539" max="1539" width="5.75" style="2" customWidth="1"/>
    <col min="1540" max="1540" width="16.125" style="2" customWidth="1"/>
    <col min="1541" max="1541" width="5.75" style="2" customWidth="1"/>
    <col min="1542" max="1542" width="16.125" style="2" customWidth="1"/>
    <col min="1543" max="1543" width="5.75" style="2" customWidth="1"/>
    <col min="1544" max="1544" width="16.125" style="2" customWidth="1"/>
    <col min="1545" max="1545" width="4.5" style="2" customWidth="1"/>
    <col min="1546" max="1546" width="16.125" style="2" customWidth="1"/>
    <col min="1547" max="1547" width="9" style="2" customWidth="1"/>
    <col min="1548" max="1556" width="0" style="2" hidden="1" customWidth="1"/>
    <col min="1557" max="1792" width="9" style="2"/>
    <col min="1793" max="1793" width="5.75" style="2" customWidth="1"/>
    <col min="1794" max="1794" width="16.125" style="2" customWidth="1"/>
    <col min="1795" max="1795" width="5.75" style="2" customWidth="1"/>
    <col min="1796" max="1796" width="16.125" style="2" customWidth="1"/>
    <col min="1797" max="1797" width="5.75" style="2" customWidth="1"/>
    <col min="1798" max="1798" width="16.125" style="2" customWidth="1"/>
    <col min="1799" max="1799" width="5.75" style="2" customWidth="1"/>
    <col min="1800" max="1800" width="16.125" style="2" customWidth="1"/>
    <col min="1801" max="1801" width="4.5" style="2" customWidth="1"/>
    <col min="1802" max="1802" width="16.125" style="2" customWidth="1"/>
    <col min="1803" max="1803" width="9" style="2" customWidth="1"/>
    <col min="1804" max="1812" width="0" style="2" hidden="1" customWidth="1"/>
    <col min="1813" max="2048" width="9" style="2"/>
    <col min="2049" max="2049" width="5.75" style="2" customWidth="1"/>
    <col min="2050" max="2050" width="16.125" style="2" customWidth="1"/>
    <col min="2051" max="2051" width="5.75" style="2" customWidth="1"/>
    <col min="2052" max="2052" width="16.125" style="2" customWidth="1"/>
    <col min="2053" max="2053" width="5.75" style="2" customWidth="1"/>
    <col min="2054" max="2054" width="16.125" style="2" customWidth="1"/>
    <col min="2055" max="2055" width="5.75" style="2" customWidth="1"/>
    <col min="2056" max="2056" width="16.125" style="2" customWidth="1"/>
    <col min="2057" max="2057" width="4.5" style="2" customWidth="1"/>
    <col min="2058" max="2058" width="16.125" style="2" customWidth="1"/>
    <col min="2059" max="2059" width="9" style="2" customWidth="1"/>
    <col min="2060" max="2068" width="0" style="2" hidden="1" customWidth="1"/>
    <col min="2069" max="2304" width="9" style="2"/>
    <col min="2305" max="2305" width="5.75" style="2" customWidth="1"/>
    <col min="2306" max="2306" width="16.125" style="2" customWidth="1"/>
    <col min="2307" max="2307" width="5.75" style="2" customWidth="1"/>
    <col min="2308" max="2308" width="16.125" style="2" customWidth="1"/>
    <col min="2309" max="2309" width="5.75" style="2" customWidth="1"/>
    <col min="2310" max="2310" width="16.125" style="2" customWidth="1"/>
    <col min="2311" max="2311" width="5.75" style="2" customWidth="1"/>
    <col min="2312" max="2312" width="16.125" style="2" customWidth="1"/>
    <col min="2313" max="2313" width="4.5" style="2" customWidth="1"/>
    <col min="2314" max="2314" width="16.125" style="2" customWidth="1"/>
    <col min="2315" max="2315" width="9" style="2" customWidth="1"/>
    <col min="2316" max="2324" width="0" style="2" hidden="1" customWidth="1"/>
    <col min="2325" max="2560" width="9" style="2"/>
    <col min="2561" max="2561" width="5.75" style="2" customWidth="1"/>
    <col min="2562" max="2562" width="16.125" style="2" customWidth="1"/>
    <col min="2563" max="2563" width="5.75" style="2" customWidth="1"/>
    <col min="2564" max="2564" width="16.125" style="2" customWidth="1"/>
    <col min="2565" max="2565" width="5.75" style="2" customWidth="1"/>
    <col min="2566" max="2566" width="16.125" style="2" customWidth="1"/>
    <col min="2567" max="2567" width="5.75" style="2" customWidth="1"/>
    <col min="2568" max="2568" width="16.125" style="2" customWidth="1"/>
    <col min="2569" max="2569" width="4.5" style="2" customWidth="1"/>
    <col min="2570" max="2570" width="16.125" style="2" customWidth="1"/>
    <col min="2571" max="2571" width="9" style="2" customWidth="1"/>
    <col min="2572" max="2580" width="0" style="2" hidden="1" customWidth="1"/>
    <col min="2581" max="2816" width="9" style="2"/>
    <col min="2817" max="2817" width="5.75" style="2" customWidth="1"/>
    <col min="2818" max="2818" width="16.125" style="2" customWidth="1"/>
    <col min="2819" max="2819" width="5.75" style="2" customWidth="1"/>
    <col min="2820" max="2820" width="16.125" style="2" customWidth="1"/>
    <col min="2821" max="2821" width="5.75" style="2" customWidth="1"/>
    <col min="2822" max="2822" width="16.125" style="2" customWidth="1"/>
    <col min="2823" max="2823" width="5.75" style="2" customWidth="1"/>
    <col min="2824" max="2824" width="16.125" style="2" customWidth="1"/>
    <col min="2825" max="2825" width="4.5" style="2" customWidth="1"/>
    <col min="2826" max="2826" width="16.125" style="2" customWidth="1"/>
    <col min="2827" max="2827" width="9" style="2" customWidth="1"/>
    <col min="2828" max="2836" width="0" style="2" hidden="1" customWidth="1"/>
    <col min="2837" max="3072" width="9" style="2"/>
    <col min="3073" max="3073" width="5.75" style="2" customWidth="1"/>
    <col min="3074" max="3074" width="16.125" style="2" customWidth="1"/>
    <col min="3075" max="3075" width="5.75" style="2" customWidth="1"/>
    <col min="3076" max="3076" width="16.125" style="2" customWidth="1"/>
    <col min="3077" max="3077" width="5.75" style="2" customWidth="1"/>
    <col min="3078" max="3078" width="16.125" style="2" customWidth="1"/>
    <col min="3079" max="3079" width="5.75" style="2" customWidth="1"/>
    <col min="3080" max="3080" width="16.125" style="2" customWidth="1"/>
    <col min="3081" max="3081" width="4.5" style="2" customWidth="1"/>
    <col min="3082" max="3082" width="16.125" style="2" customWidth="1"/>
    <col min="3083" max="3083" width="9" style="2" customWidth="1"/>
    <col min="3084" max="3092" width="0" style="2" hidden="1" customWidth="1"/>
    <col min="3093" max="3328" width="9" style="2"/>
    <col min="3329" max="3329" width="5.75" style="2" customWidth="1"/>
    <col min="3330" max="3330" width="16.125" style="2" customWidth="1"/>
    <col min="3331" max="3331" width="5.75" style="2" customWidth="1"/>
    <col min="3332" max="3332" width="16.125" style="2" customWidth="1"/>
    <col min="3333" max="3333" width="5.75" style="2" customWidth="1"/>
    <col min="3334" max="3334" width="16.125" style="2" customWidth="1"/>
    <col min="3335" max="3335" width="5.75" style="2" customWidth="1"/>
    <col min="3336" max="3336" width="16.125" style="2" customWidth="1"/>
    <col min="3337" max="3337" width="4.5" style="2" customWidth="1"/>
    <col min="3338" max="3338" width="16.125" style="2" customWidth="1"/>
    <col min="3339" max="3339" width="9" style="2" customWidth="1"/>
    <col min="3340" max="3348" width="0" style="2" hidden="1" customWidth="1"/>
    <col min="3349" max="3584" width="9" style="2"/>
    <col min="3585" max="3585" width="5.75" style="2" customWidth="1"/>
    <col min="3586" max="3586" width="16.125" style="2" customWidth="1"/>
    <col min="3587" max="3587" width="5.75" style="2" customWidth="1"/>
    <col min="3588" max="3588" width="16.125" style="2" customWidth="1"/>
    <col min="3589" max="3589" width="5.75" style="2" customWidth="1"/>
    <col min="3590" max="3590" width="16.125" style="2" customWidth="1"/>
    <col min="3591" max="3591" width="5.75" style="2" customWidth="1"/>
    <col min="3592" max="3592" width="16.125" style="2" customWidth="1"/>
    <col min="3593" max="3593" width="4.5" style="2" customWidth="1"/>
    <col min="3594" max="3594" width="16.125" style="2" customWidth="1"/>
    <col min="3595" max="3595" width="9" style="2" customWidth="1"/>
    <col min="3596" max="3604" width="0" style="2" hidden="1" customWidth="1"/>
    <col min="3605" max="3840" width="9" style="2"/>
    <col min="3841" max="3841" width="5.75" style="2" customWidth="1"/>
    <col min="3842" max="3842" width="16.125" style="2" customWidth="1"/>
    <col min="3843" max="3843" width="5.75" style="2" customWidth="1"/>
    <col min="3844" max="3844" width="16.125" style="2" customWidth="1"/>
    <col min="3845" max="3845" width="5.75" style="2" customWidth="1"/>
    <col min="3846" max="3846" width="16.125" style="2" customWidth="1"/>
    <col min="3847" max="3847" width="5.75" style="2" customWidth="1"/>
    <col min="3848" max="3848" width="16.125" style="2" customWidth="1"/>
    <col min="3849" max="3849" width="4.5" style="2" customWidth="1"/>
    <col min="3850" max="3850" width="16.125" style="2" customWidth="1"/>
    <col min="3851" max="3851" width="9" style="2" customWidth="1"/>
    <col min="3852" max="3860" width="0" style="2" hidden="1" customWidth="1"/>
    <col min="3861" max="4096" width="9" style="2"/>
    <col min="4097" max="4097" width="5.75" style="2" customWidth="1"/>
    <col min="4098" max="4098" width="16.125" style="2" customWidth="1"/>
    <col min="4099" max="4099" width="5.75" style="2" customWidth="1"/>
    <col min="4100" max="4100" width="16.125" style="2" customWidth="1"/>
    <col min="4101" max="4101" width="5.75" style="2" customWidth="1"/>
    <col min="4102" max="4102" width="16.125" style="2" customWidth="1"/>
    <col min="4103" max="4103" width="5.75" style="2" customWidth="1"/>
    <col min="4104" max="4104" width="16.125" style="2" customWidth="1"/>
    <col min="4105" max="4105" width="4.5" style="2" customWidth="1"/>
    <col min="4106" max="4106" width="16.125" style="2" customWidth="1"/>
    <col min="4107" max="4107" width="9" style="2" customWidth="1"/>
    <col min="4108" max="4116" width="0" style="2" hidden="1" customWidth="1"/>
    <col min="4117" max="4352" width="9" style="2"/>
    <col min="4353" max="4353" width="5.75" style="2" customWidth="1"/>
    <col min="4354" max="4354" width="16.125" style="2" customWidth="1"/>
    <col min="4355" max="4355" width="5.75" style="2" customWidth="1"/>
    <col min="4356" max="4356" width="16.125" style="2" customWidth="1"/>
    <col min="4357" max="4357" width="5.75" style="2" customWidth="1"/>
    <col min="4358" max="4358" width="16.125" style="2" customWidth="1"/>
    <col min="4359" max="4359" width="5.75" style="2" customWidth="1"/>
    <col min="4360" max="4360" width="16.125" style="2" customWidth="1"/>
    <col min="4361" max="4361" width="4.5" style="2" customWidth="1"/>
    <col min="4362" max="4362" width="16.125" style="2" customWidth="1"/>
    <col min="4363" max="4363" width="9" style="2" customWidth="1"/>
    <col min="4364" max="4372" width="0" style="2" hidden="1" customWidth="1"/>
    <col min="4373" max="4608" width="9" style="2"/>
    <col min="4609" max="4609" width="5.75" style="2" customWidth="1"/>
    <col min="4610" max="4610" width="16.125" style="2" customWidth="1"/>
    <col min="4611" max="4611" width="5.75" style="2" customWidth="1"/>
    <col min="4612" max="4612" width="16.125" style="2" customWidth="1"/>
    <col min="4613" max="4613" width="5.75" style="2" customWidth="1"/>
    <col min="4614" max="4614" width="16.125" style="2" customWidth="1"/>
    <col min="4615" max="4615" width="5.75" style="2" customWidth="1"/>
    <col min="4616" max="4616" width="16.125" style="2" customWidth="1"/>
    <col min="4617" max="4617" width="4.5" style="2" customWidth="1"/>
    <col min="4618" max="4618" width="16.125" style="2" customWidth="1"/>
    <col min="4619" max="4619" width="9" style="2" customWidth="1"/>
    <col min="4620" max="4628" width="0" style="2" hidden="1" customWidth="1"/>
    <col min="4629" max="4864" width="9" style="2"/>
    <col min="4865" max="4865" width="5.75" style="2" customWidth="1"/>
    <col min="4866" max="4866" width="16.125" style="2" customWidth="1"/>
    <col min="4867" max="4867" width="5.75" style="2" customWidth="1"/>
    <col min="4868" max="4868" width="16.125" style="2" customWidth="1"/>
    <col min="4869" max="4869" width="5.75" style="2" customWidth="1"/>
    <col min="4870" max="4870" width="16.125" style="2" customWidth="1"/>
    <col min="4871" max="4871" width="5.75" style="2" customWidth="1"/>
    <col min="4872" max="4872" width="16.125" style="2" customWidth="1"/>
    <col min="4873" max="4873" width="4.5" style="2" customWidth="1"/>
    <col min="4874" max="4874" width="16.125" style="2" customWidth="1"/>
    <col min="4875" max="4875" width="9" style="2" customWidth="1"/>
    <col min="4876" max="4884" width="0" style="2" hidden="1" customWidth="1"/>
    <col min="4885" max="5120" width="9" style="2"/>
    <col min="5121" max="5121" width="5.75" style="2" customWidth="1"/>
    <col min="5122" max="5122" width="16.125" style="2" customWidth="1"/>
    <col min="5123" max="5123" width="5.75" style="2" customWidth="1"/>
    <col min="5124" max="5124" width="16.125" style="2" customWidth="1"/>
    <col min="5125" max="5125" width="5.75" style="2" customWidth="1"/>
    <col min="5126" max="5126" width="16.125" style="2" customWidth="1"/>
    <col min="5127" max="5127" width="5.75" style="2" customWidth="1"/>
    <col min="5128" max="5128" width="16.125" style="2" customWidth="1"/>
    <col min="5129" max="5129" width="4.5" style="2" customWidth="1"/>
    <col min="5130" max="5130" width="16.125" style="2" customWidth="1"/>
    <col min="5131" max="5131" width="9" style="2" customWidth="1"/>
    <col min="5132" max="5140" width="0" style="2" hidden="1" customWidth="1"/>
    <col min="5141" max="5376" width="9" style="2"/>
    <col min="5377" max="5377" width="5.75" style="2" customWidth="1"/>
    <col min="5378" max="5378" width="16.125" style="2" customWidth="1"/>
    <col min="5379" max="5379" width="5.75" style="2" customWidth="1"/>
    <col min="5380" max="5380" width="16.125" style="2" customWidth="1"/>
    <col min="5381" max="5381" width="5.75" style="2" customWidth="1"/>
    <col min="5382" max="5382" width="16.125" style="2" customWidth="1"/>
    <col min="5383" max="5383" width="5.75" style="2" customWidth="1"/>
    <col min="5384" max="5384" width="16.125" style="2" customWidth="1"/>
    <col min="5385" max="5385" width="4.5" style="2" customWidth="1"/>
    <col min="5386" max="5386" width="16.125" style="2" customWidth="1"/>
    <col min="5387" max="5387" width="9" style="2" customWidth="1"/>
    <col min="5388" max="5396" width="0" style="2" hidden="1" customWidth="1"/>
    <col min="5397" max="5632" width="9" style="2"/>
    <col min="5633" max="5633" width="5.75" style="2" customWidth="1"/>
    <col min="5634" max="5634" width="16.125" style="2" customWidth="1"/>
    <col min="5635" max="5635" width="5.75" style="2" customWidth="1"/>
    <col min="5636" max="5636" width="16.125" style="2" customWidth="1"/>
    <col min="5637" max="5637" width="5.75" style="2" customWidth="1"/>
    <col min="5638" max="5638" width="16.125" style="2" customWidth="1"/>
    <col min="5639" max="5639" width="5.75" style="2" customWidth="1"/>
    <col min="5640" max="5640" width="16.125" style="2" customWidth="1"/>
    <col min="5641" max="5641" width="4.5" style="2" customWidth="1"/>
    <col min="5642" max="5642" width="16.125" style="2" customWidth="1"/>
    <col min="5643" max="5643" width="9" style="2" customWidth="1"/>
    <col min="5644" max="5652" width="0" style="2" hidden="1" customWidth="1"/>
    <col min="5653" max="5888" width="9" style="2"/>
    <col min="5889" max="5889" width="5.75" style="2" customWidth="1"/>
    <col min="5890" max="5890" width="16.125" style="2" customWidth="1"/>
    <col min="5891" max="5891" width="5.75" style="2" customWidth="1"/>
    <col min="5892" max="5892" width="16.125" style="2" customWidth="1"/>
    <col min="5893" max="5893" width="5.75" style="2" customWidth="1"/>
    <col min="5894" max="5894" width="16.125" style="2" customWidth="1"/>
    <col min="5895" max="5895" width="5.75" style="2" customWidth="1"/>
    <col min="5896" max="5896" width="16.125" style="2" customWidth="1"/>
    <col min="5897" max="5897" width="4.5" style="2" customWidth="1"/>
    <col min="5898" max="5898" width="16.125" style="2" customWidth="1"/>
    <col min="5899" max="5899" width="9" style="2" customWidth="1"/>
    <col min="5900" max="5908" width="0" style="2" hidden="1" customWidth="1"/>
    <col min="5909" max="6144" width="9" style="2"/>
    <col min="6145" max="6145" width="5.75" style="2" customWidth="1"/>
    <col min="6146" max="6146" width="16.125" style="2" customWidth="1"/>
    <col min="6147" max="6147" width="5.75" style="2" customWidth="1"/>
    <col min="6148" max="6148" width="16.125" style="2" customWidth="1"/>
    <col min="6149" max="6149" width="5.75" style="2" customWidth="1"/>
    <col min="6150" max="6150" width="16.125" style="2" customWidth="1"/>
    <col min="6151" max="6151" width="5.75" style="2" customWidth="1"/>
    <col min="6152" max="6152" width="16.125" style="2" customWidth="1"/>
    <col min="6153" max="6153" width="4.5" style="2" customWidth="1"/>
    <col min="6154" max="6154" width="16.125" style="2" customWidth="1"/>
    <col min="6155" max="6155" width="9" style="2" customWidth="1"/>
    <col min="6156" max="6164" width="0" style="2" hidden="1" customWidth="1"/>
    <col min="6165" max="6400" width="9" style="2"/>
    <col min="6401" max="6401" width="5.75" style="2" customWidth="1"/>
    <col min="6402" max="6402" width="16.125" style="2" customWidth="1"/>
    <col min="6403" max="6403" width="5.75" style="2" customWidth="1"/>
    <col min="6404" max="6404" width="16.125" style="2" customWidth="1"/>
    <col min="6405" max="6405" width="5.75" style="2" customWidth="1"/>
    <col min="6406" max="6406" width="16.125" style="2" customWidth="1"/>
    <col min="6407" max="6407" width="5.75" style="2" customWidth="1"/>
    <col min="6408" max="6408" width="16.125" style="2" customWidth="1"/>
    <col min="6409" max="6409" width="4.5" style="2" customWidth="1"/>
    <col min="6410" max="6410" width="16.125" style="2" customWidth="1"/>
    <col min="6411" max="6411" width="9" style="2" customWidth="1"/>
    <col min="6412" max="6420" width="0" style="2" hidden="1" customWidth="1"/>
    <col min="6421" max="6656" width="9" style="2"/>
    <col min="6657" max="6657" width="5.75" style="2" customWidth="1"/>
    <col min="6658" max="6658" width="16.125" style="2" customWidth="1"/>
    <col min="6659" max="6659" width="5.75" style="2" customWidth="1"/>
    <col min="6660" max="6660" width="16.125" style="2" customWidth="1"/>
    <col min="6661" max="6661" width="5.75" style="2" customWidth="1"/>
    <col min="6662" max="6662" width="16.125" style="2" customWidth="1"/>
    <col min="6663" max="6663" width="5.75" style="2" customWidth="1"/>
    <col min="6664" max="6664" width="16.125" style="2" customWidth="1"/>
    <col min="6665" max="6665" width="4.5" style="2" customWidth="1"/>
    <col min="6666" max="6666" width="16.125" style="2" customWidth="1"/>
    <col min="6667" max="6667" width="9" style="2" customWidth="1"/>
    <col min="6668" max="6676" width="0" style="2" hidden="1" customWidth="1"/>
    <col min="6677" max="6912" width="9" style="2"/>
    <col min="6913" max="6913" width="5.75" style="2" customWidth="1"/>
    <col min="6914" max="6914" width="16.125" style="2" customWidth="1"/>
    <col min="6915" max="6915" width="5.75" style="2" customWidth="1"/>
    <col min="6916" max="6916" width="16.125" style="2" customWidth="1"/>
    <col min="6917" max="6917" width="5.75" style="2" customWidth="1"/>
    <col min="6918" max="6918" width="16.125" style="2" customWidth="1"/>
    <col min="6919" max="6919" width="5.75" style="2" customWidth="1"/>
    <col min="6920" max="6920" width="16.125" style="2" customWidth="1"/>
    <col min="6921" max="6921" width="4.5" style="2" customWidth="1"/>
    <col min="6922" max="6922" width="16.125" style="2" customWidth="1"/>
    <col min="6923" max="6923" width="9" style="2" customWidth="1"/>
    <col min="6924" max="6932" width="0" style="2" hidden="1" customWidth="1"/>
    <col min="6933" max="7168" width="9" style="2"/>
    <col min="7169" max="7169" width="5.75" style="2" customWidth="1"/>
    <col min="7170" max="7170" width="16.125" style="2" customWidth="1"/>
    <col min="7171" max="7171" width="5.75" style="2" customWidth="1"/>
    <col min="7172" max="7172" width="16.125" style="2" customWidth="1"/>
    <col min="7173" max="7173" width="5.75" style="2" customWidth="1"/>
    <col min="7174" max="7174" width="16.125" style="2" customWidth="1"/>
    <col min="7175" max="7175" width="5.75" style="2" customWidth="1"/>
    <col min="7176" max="7176" width="16.125" style="2" customWidth="1"/>
    <col min="7177" max="7177" width="4.5" style="2" customWidth="1"/>
    <col min="7178" max="7178" width="16.125" style="2" customWidth="1"/>
    <col min="7179" max="7179" width="9" style="2" customWidth="1"/>
    <col min="7180" max="7188" width="0" style="2" hidden="1" customWidth="1"/>
    <col min="7189" max="7424" width="9" style="2"/>
    <col min="7425" max="7425" width="5.75" style="2" customWidth="1"/>
    <col min="7426" max="7426" width="16.125" style="2" customWidth="1"/>
    <col min="7427" max="7427" width="5.75" style="2" customWidth="1"/>
    <col min="7428" max="7428" width="16.125" style="2" customWidth="1"/>
    <col min="7429" max="7429" width="5.75" style="2" customWidth="1"/>
    <col min="7430" max="7430" width="16.125" style="2" customWidth="1"/>
    <col min="7431" max="7431" width="5.75" style="2" customWidth="1"/>
    <col min="7432" max="7432" width="16.125" style="2" customWidth="1"/>
    <col min="7433" max="7433" width="4.5" style="2" customWidth="1"/>
    <col min="7434" max="7434" width="16.125" style="2" customWidth="1"/>
    <col min="7435" max="7435" width="9" style="2" customWidth="1"/>
    <col min="7436" max="7444" width="0" style="2" hidden="1" customWidth="1"/>
    <col min="7445" max="7680" width="9" style="2"/>
    <col min="7681" max="7681" width="5.75" style="2" customWidth="1"/>
    <col min="7682" max="7682" width="16.125" style="2" customWidth="1"/>
    <col min="7683" max="7683" width="5.75" style="2" customWidth="1"/>
    <col min="7684" max="7684" width="16.125" style="2" customWidth="1"/>
    <col min="7685" max="7685" width="5.75" style="2" customWidth="1"/>
    <col min="7686" max="7686" width="16.125" style="2" customWidth="1"/>
    <col min="7687" max="7687" width="5.75" style="2" customWidth="1"/>
    <col min="7688" max="7688" width="16.125" style="2" customWidth="1"/>
    <col min="7689" max="7689" width="4.5" style="2" customWidth="1"/>
    <col min="7690" max="7690" width="16.125" style="2" customWidth="1"/>
    <col min="7691" max="7691" width="9" style="2" customWidth="1"/>
    <col min="7692" max="7700" width="0" style="2" hidden="1" customWidth="1"/>
    <col min="7701" max="7936" width="9" style="2"/>
    <col min="7937" max="7937" width="5.75" style="2" customWidth="1"/>
    <col min="7938" max="7938" width="16.125" style="2" customWidth="1"/>
    <col min="7939" max="7939" width="5.75" style="2" customWidth="1"/>
    <col min="7940" max="7940" width="16.125" style="2" customWidth="1"/>
    <col min="7941" max="7941" width="5.75" style="2" customWidth="1"/>
    <col min="7942" max="7942" width="16.125" style="2" customWidth="1"/>
    <col min="7943" max="7943" width="5.75" style="2" customWidth="1"/>
    <col min="7944" max="7944" width="16.125" style="2" customWidth="1"/>
    <col min="7945" max="7945" width="4.5" style="2" customWidth="1"/>
    <col min="7946" max="7946" width="16.125" style="2" customWidth="1"/>
    <col min="7947" max="7947" width="9" style="2" customWidth="1"/>
    <col min="7948" max="7956" width="0" style="2" hidden="1" customWidth="1"/>
    <col min="7957" max="8192" width="9" style="2"/>
    <col min="8193" max="8193" width="5.75" style="2" customWidth="1"/>
    <col min="8194" max="8194" width="16.125" style="2" customWidth="1"/>
    <col min="8195" max="8195" width="5.75" style="2" customWidth="1"/>
    <col min="8196" max="8196" width="16.125" style="2" customWidth="1"/>
    <col min="8197" max="8197" width="5.75" style="2" customWidth="1"/>
    <col min="8198" max="8198" width="16.125" style="2" customWidth="1"/>
    <col min="8199" max="8199" width="5.75" style="2" customWidth="1"/>
    <col min="8200" max="8200" width="16.125" style="2" customWidth="1"/>
    <col min="8201" max="8201" width="4.5" style="2" customWidth="1"/>
    <col min="8202" max="8202" width="16.125" style="2" customWidth="1"/>
    <col min="8203" max="8203" width="9" style="2" customWidth="1"/>
    <col min="8204" max="8212" width="0" style="2" hidden="1" customWidth="1"/>
    <col min="8213" max="8448" width="9" style="2"/>
    <col min="8449" max="8449" width="5.75" style="2" customWidth="1"/>
    <col min="8450" max="8450" width="16.125" style="2" customWidth="1"/>
    <col min="8451" max="8451" width="5.75" style="2" customWidth="1"/>
    <col min="8452" max="8452" width="16.125" style="2" customWidth="1"/>
    <col min="8453" max="8453" width="5.75" style="2" customWidth="1"/>
    <col min="8454" max="8454" width="16.125" style="2" customWidth="1"/>
    <col min="8455" max="8455" width="5.75" style="2" customWidth="1"/>
    <col min="8456" max="8456" width="16.125" style="2" customWidth="1"/>
    <col min="8457" max="8457" width="4.5" style="2" customWidth="1"/>
    <col min="8458" max="8458" width="16.125" style="2" customWidth="1"/>
    <col min="8459" max="8459" width="9" style="2" customWidth="1"/>
    <col min="8460" max="8468" width="0" style="2" hidden="1" customWidth="1"/>
    <col min="8469" max="8704" width="9" style="2"/>
    <col min="8705" max="8705" width="5.75" style="2" customWidth="1"/>
    <col min="8706" max="8706" width="16.125" style="2" customWidth="1"/>
    <col min="8707" max="8707" width="5.75" style="2" customWidth="1"/>
    <col min="8708" max="8708" width="16.125" style="2" customWidth="1"/>
    <col min="8709" max="8709" width="5.75" style="2" customWidth="1"/>
    <col min="8710" max="8710" width="16.125" style="2" customWidth="1"/>
    <col min="8711" max="8711" width="5.75" style="2" customWidth="1"/>
    <col min="8712" max="8712" width="16.125" style="2" customWidth="1"/>
    <col min="8713" max="8713" width="4.5" style="2" customWidth="1"/>
    <col min="8714" max="8714" width="16.125" style="2" customWidth="1"/>
    <col min="8715" max="8715" width="9" style="2" customWidth="1"/>
    <col min="8716" max="8724" width="0" style="2" hidden="1" customWidth="1"/>
    <col min="8725" max="8960" width="9" style="2"/>
    <col min="8961" max="8961" width="5.75" style="2" customWidth="1"/>
    <col min="8962" max="8962" width="16.125" style="2" customWidth="1"/>
    <col min="8963" max="8963" width="5.75" style="2" customWidth="1"/>
    <col min="8964" max="8964" width="16.125" style="2" customWidth="1"/>
    <col min="8965" max="8965" width="5.75" style="2" customWidth="1"/>
    <col min="8966" max="8966" width="16.125" style="2" customWidth="1"/>
    <col min="8967" max="8967" width="5.75" style="2" customWidth="1"/>
    <col min="8968" max="8968" width="16.125" style="2" customWidth="1"/>
    <col min="8969" max="8969" width="4.5" style="2" customWidth="1"/>
    <col min="8970" max="8970" width="16.125" style="2" customWidth="1"/>
    <col min="8971" max="8971" width="9" style="2" customWidth="1"/>
    <col min="8972" max="8980" width="0" style="2" hidden="1" customWidth="1"/>
    <col min="8981" max="9216" width="9" style="2"/>
    <col min="9217" max="9217" width="5.75" style="2" customWidth="1"/>
    <col min="9218" max="9218" width="16.125" style="2" customWidth="1"/>
    <col min="9219" max="9219" width="5.75" style="2" customWidth="1"/>
    <col min="9220" max="9220" width="16.125" style="2" customWidth="1"/>
    <col min="9221" max="9221" width="5.75" style="2" customWidth="1"/>
    <col min="9222" max="9222" width="16.125" style="2" customWidth="1"/>
    <col min="9223" max="9223" width="5.75" style="2" customWidth="1"/>
    <col min="9224" max="9224" width="16.125" style="2" customWidth="1"/>
    <col min="9225" max="9225" width="4.5" style="2" customWidth="1"/>
    <col min="9226" max="9226" width="16.125" style="2" customWidth="1"/>
    <col min="9227" max="9227" width="9" style="2" customWidth="1"/>
    <col min="9228" max="9236" width="0" style="2" hidden="1" customWidth="1"/>
    <col min="9237" max="9472" width="9" style="2"/>
    <col min="9473" max="9473" width="5.75" style="2" customWidth="1"/>
    <col min="9474" max="9474" width="16.125" style="2" customWidth="1"/>
    <col min="9475" max="9475" width="5.75" style="2" customWidth="1"/>
    <col min="9476" max="9476" width="16.125" style="2" customWidth="1"/>
    <col min="9477" max="9477" width="5.75" style="2" customWidth="1"/>
    <col min="9478" max="9478" width="16.125" style="2" customWidth="1"/>
    <col min="9479" max="9479" width="5.75" style="2" customWidth="1"/>
    <col min="9480" max="9480" width="16.125" style="2" customWidth="1"/>
    <col min="9481" max="9481" width="4.5" style="2" customWidth="1"/>
    <col min="9482" max="9482" width="16.125" style="2" customWidth="1"/>
    <col min="9483" max="9483" width="9" style="2" customWidth="1"/>
    <col min="9484" max="9492" width="0" style="2" hidden="1" customWidth="1"/>
    <col min="9493" max="9728" width="9" style="2"/>
    <col min="9729" max="9729" width="5.75" style="2" customWidth="1"/>
    <col min="9730" max="9730" width="16.125" style="2" customWidth="1"/>
    <col min="9731" max="9731" width="5.75" style="2" customWidth="1"/>
    <col min="9732" max="9732" width="16.125" style="2" customWidth="1"/>
    <col min="9733" max="9733" width="5.75" style="2" customWidth="1"/>
    <col min="9734" max="9734" width="16.125" style="2" customWidth="1"/>
    <col min="9735" max="9735" width="5.75" style="2" customWidth="1"/>
    <col min="9736" max="9736" width="16.125" style="2" customWidth="1"/>
    <col min="9737" max="9737" width="4.5" style="2" customWidth="1"/>
    <col min="9738" max="9738" width="16.125" style="2" customWidth="1"/>
    <col min="9739" max="9739" width="9" style="2" customWidth="1"/>
    <col min="9740" max="9748" width="0" style="2" hidden="1" customWidth="1"/>
    <col min="9749" max="9984" width="9" style="2"/>
    <col min="9985" max="9985" width="5.75" style="2" customWidth="1"/>
    <col min="9986" max="9986" width="16.125" style="2" customWidth="1"/>
    <col min="9987" max="9987" width="5.75" style="2" customWidth="1"/>
    <col min="9988" max="9988" width="16.125" style="2" customWidth="1"/>
    <col min="9989" max="9989" width="5.75" style="2" customWidth="1"/>
    <col min="9990" max="9990" width="16.125" style="2" customWidth="1"/>
    <col min="9991" max="9991" width="5.75" style="2" customWidth="1"/>
    <col min="9992" max="9992" width="16.125" style="2" customWidth="1"/>
    <col min="9993" max="9993" width="4.5" style="2" customWidth="1"/>
    <col min="9994" max="9994" width="16.125" style="2" customWidth="1"/>
    <col min="9995" max="9995" width="9" style="2" customWidth="1"/>
    <col min="9996" max="10004" width="0" style="2" hidden="1" customWidth="1"/>
    <col min="10005" max="10240" width="9" style="2"/>
    <col min="10241" max="10241" width="5.75" style="2" customWidth="1"/>
    <col min="10242" max="10242" width="16.125" style="2" customWidth="1"/>
    <col min="10243" max="10243" width="5.75" style="2" customWidth="1"/>
    <col min="10244" max="10244" width="16.125" style="2" customWidth="1"/>
    <col min="10245" max="10245" width="5.75" style="2" customWidth="1"/>
    <col min="10246" max="10246" width="16.125" style="2" customWidth="1"/>
    <col min="10247" max="10247" width="5.75" style="2" customWidth="1"/>
    <col min="10248" max="10248" width="16.125" style="2" customWidth="1"/>
    <col min="10249" max="10249" width="4.5" style="2" customWidth="1"/>
    <col min="10250" max="10250" width="16.125" style="2" customWidth="1"/>
    <col min="10251" max="10251" width="9" style="2" customWidth="1"/>
    <col min="10252" max="10260" width="0" style="2" hidden="1" customWidth="1"/>
    <col min="10261" max="10496" width="9" style="2"/>
    <col min="10497" max="10497" width="5.75" style="2" customWidth="1"/>
    <col min="10498" max="10498" width="16.125" style="2" customWidth="1"/>
    <col min="10499" max="10499" width="5.75" style="2" customWidth="1"/>
    <col min="10500" max="10500" width="16.125" style="2" customWidth="1"/>
    <col min="10501" max="10501" width="5.75" style="2" customWidth="1"/>
    <col min="10502" max="10502" width="16.125" style="2" customWidth="1"/>
    <col min="10503" max="10503" width="5.75" style="2" customWidth="1"/>
    <col min="10504" max="10504" width="16.125" style="2" customWidth="1"/>
    <col min="10505" max="10505" width="4.5" style="2" customWidth="1"/>
    <col min="10506" max="10506" width="16.125" style="2" customWidth="1"/>
    <col min="10507" max="10507" width="9" style="2" customWidth="1"/>
    <col min="10508" max="10516" width="0" style="2" hidden="1" customWidth="1"/>
    <col min="10517" max="10752" width="9" style="2"/>
    <col min="10753" max="10753" width="5.75" style="2" customWidth="1"/>
    <col min="10754" max="10754" width="16.125" style="2" customWidth="1"/>
    <col min="10755" max="10755" width="5.75" style="2" customWidth="1"/>
    <col min="10756" max="10756" width="16.125" style="2" customWidth="1"/>
    <col min="10757" max="10757" width="5.75" style="2" customWidth="1"/>
    <col min="10758" max="10758" width="16.125" style="2" customWidth="1"/>
    <col min="10759" max="10759" width="5.75" style="2" customWidth="1"/>
    <col min="10760" max="10760" width="16.125" style="2" customWidth="1"/>
    <col min="10761" max="10761" width="4.5" style="2" customWidth="1"/>
    <col min="10762" max="10762" width="16.125" style="2" customWidth="1"/>
    <col min="10763" max="10763" width="9" style="2" customWidth="1"/>
    <col min="10764" max="10772" width="0" style="2" hidden="1" customWidth="1"/>
    <col min="10773" max="11008" width="9" style="2"/>
    <col min="11009" max="11009" width="5.75" style="2" customWidth="1"/>
    <col min="11010" max="11010" width="16.125" style="2" customWidth="1"/>
    <col min="11011" max="11011" width="5.75" style="2" customWidth="1"/>
    <col min="11012" max="11012" width="16.125" style="2" customWidth="1"/>
    <col min="11013" max="11013" width="5.75" style="2" customWidth="1"/>
    <col min="11014" max="11014" width="16.125" style="2" customWidth="1"/>
    <col min="11015" max="11015" width="5.75" style="2" customWidth="1"/>
    <col min="11016" max="11016" width="16.125" style="2" customWidth="1"/>
    <col min="11017" max="11017" width="4.5" style="2" customWidth="1"/>
    <col min="11018" max="11018" width="16.125" style="2" customWidth="1"/>
    <col min="11019" max="11019" width="9" style="2" customWidth="1"/>
    <col min="11020" max="11028" width="0" style="2" hidden="1" customWidth="1"/>
    <col min="11029" max="11264" width="9" style="2"/>
    <col min="11265" max="11265" width="5.75" style="2" customWidth="1"/>
    <col min="11266" max="11266" width="16.125" style="2" customWidth="1"/>
    <col min="11267" max="11267" width="5.75" style="2" customWidth="1"/>
    <col min="11268" max="11268" width="16.125" style="2" customWidth="1"/>
    <col min="11269" max="11269" width="5.75" style="2" customWidth="1"/>
    <col min="11270" max="11270" width="16.125" style="2" customWidth="1"/>
    <col min="11271" max="11271" width="5.75" style="2" customWidth="1"/>
    <col min="11272" max="11272" width="16.125" style="2" customWidth="1"/>
    <col min="11273" max="11273" width="4.5" style="2" customWidth="1"/>
    <col min="11274" max="11274" width="16.125" style="2" customWidth="1"/>
    <col min="11275" max="11275" width="9" style="2" customWidth="1"/>
    <col min="11276" max="11284" width="0" style="2" hidden="1" customWidth="1"/>
    <col min="11285" max="11520" width="9" style="2"/>
    <col min="11521" max="11521" width="5.75" style="2" customWidth="1"/>
    <col min="11522" max="11522" width="16.125" style="2" customWidth="1"/>
    <col min="11523" max="11523" width="5.75" style="2" customWidth="1"/>
    <col min="11524" max="11524" width="16.125" style="2" customWidth="1"/>
    <col min="11525" max="11525" width="5.75" style="2" customWidth="1"/>
    <col min="11526" max="11526" width="16.125" style="2" customWidth="1"/>
    <col min="11527" max="11527" width="5.75" style="2" customWidth="1"/>
    <col min="11528" max="11528" width="16.125" style="2" customWidth="1"/>
    <col min="11529" max="11529" width="4.5" style="2" customWidth="1"/>
    <col min="11530" max="11530" width="16.125" style="2" customWidth="1"/>
    <col min="11531" max="11531" width="9" style="2" customWidth="1"/>
    <col min="11532" max="11540" width="0" style="2" hidden="1" customWidth="1"/>
    <col min="11541" max="11776" width="9" style="2"/>
    <col min="11777" max="11777" width="5.75" style="2" customWidth="1"/>
    <col min="11778" max="11778" width="16.125" style="2" customWidth="1"/>
    <col min="11779" max="11779" width="5.75" style="2" customWidth="1"/>
    <col min="11780" max="11780" width="16.125" style="2" customWidth="1"/>
    <col min="11781" max="11781" width="5.75" style="2" customWidth="1"/>
    <col min="11782" max="11782" width="16.125" style="2" customWidth="1"/>
    <col min="11783" max="11783" width="5.75" style="2" customWidth="1"/>
    <col min="11784" max="11784" width="16.125" style="2" customWidth="1"/>
    <col min="11785" max="11785" width="4.5" style="2" customWidth="1"/>
    <col min="11786" max="11786" width="16.125" style="2" customWidth="1"/>
    <col min="11787" max="11787" width="9" style="2" customWidth="1"/>
    <col min="11788" max="11796" width="0" style="2" hidden="1" customWidth="1"/>
    <col min="11797" max="12032" width="9" style="2"/>
    <col min="12033" max="12033" width="5.75" style="2" customWidth="1"/>
    <col min="12034" max="12034" width="16.125" style="2" customWidth="1"/>
    <col min="12035" max="12035" width="5.75" style="2" customWidth="1"/>
    <col min="12036" max="12036" width="16.125" style="2" customWidth="1"/>
    <col min="12037" max="12037" width="5.75" style="2" customWidth="1"/>
    <col min="12038" max="12038" width="16.125" style="2" customWidth="1"/>
    <col min="12039" max="12039" width="5.75" style="2" customWidth="1"/>
    <col min="12040" max="12040" width="16.125" style="2" customWidth="1"/>
    <col min="12041" max="12041" width="4.5" style="2" customWidth="1"/>
    <col min="12042" max="12042" width="16.125" style="2" customWidth="1"/>
    <col min="12043" max="12043" width="9" style="2" customWidth="1"/>
    <col min="12044" max="12052" width="0" style="2" hidden="1" customWidth="1"/>
    <col min="12053" max="12288" width="9" style="2"/>
    <col min="12289" max="12289" width="5.75" style="2" customWidth="1"/>
    <col min="12290" max="12290" width="16.125" style="2" customWidth="1"/>
    <col min="12291" max="12291" width="5.75" style="2" customWidth="1"/>
    <col min="12292" max="12292" width="16.125" style="2" customWidth="1"/>
    <col min="12293" max="12293" width="5.75" style="2" customWidth="1"/>
    <col min="12294" max="12294" width="16.125" style="2" customWidth="1"/>
    <col min="12295" max="12295" width="5.75" style="2" customWidth="1"/>
    <col min="12296" max="12296" width="16.125" style="2" customWidth="1"/>
    <col min="12297" max="12297" width="4.5" style="2" customWidth="1"/>
    <col min="12298" max="12298" width="16.125" style="2" customWidth="1"/>
    <col min="12299" max="12299" width="9" style="2" customWidth="1"/>
    <col min="12300" max="12308" width="0" style="2" hidden="1" customWidth="1"/>
    <col min="12309" max="12544" width="9" style="2"/>
    <col min="12545" max="12545" width="5.75" style="2" customWidth="1"/>
    <col min="12546" max="12546" width="16.125" style="2" customWidth="1"/>
    <col min="12547" max="12547" width="5.75" style="2" customWidth="1"/>
    <col min="12548" max="12548" width="16.125" style="2" customWidth="1"/>
    <col min="12549" max="12549" width="5.75" style="2" customWidth="1"/>
    <col min="12550" max="12550" width="16.125" style="2" customWidth="1"/>
    <col min="12551" max="12551" width="5.75" style="2" customWidth="1"/>
    <col min="12552" max="12552" width="16.125" style="2" customWidth="1"/>
    <col min="12553" max="12553" width="4.5" style="2" customWidth="1"/>
    <col min="12554" max="12554" width="16.125" style="2" customWidth="1"/>
    <col min="12555" max="12555" width="9" style="2" customWidth="1"/>
    <col min="12556" max="12564" width="0" style="2" hidden="1" customWidth="1"/>
    <col min="12565" max="12800" width="9" style="2"/>
    <col min="12801" max="12801" width="5.75" style="2" customWidth="1"/>
    <col min="12802" max="12802" width="16.125" style="2" customWidth="1"/>
    <col min="12803" max="12803" width="5.75" style="2" customWidth="1"/>
    <col min="12804" max="12804" width="16.125" style="2" customWidth="1"/>
    <col min="12805" max="12805" width="5.75" style="2" customWidth="1"/>
    <col min="12806" max="12806" width="16.125" style="2" customWidth="1"/>
    <col min="12807" max="12807" width="5.75" style="2" customWidth="1"/>
    <col min="12808" max="12808" width="16.125" style="2" customWidth="1"/>
    <col min="12809" max="12809" width="4.5" style="2" customWidth="1"/>
    <col min="12810" max="12810" width="16.125" style="2" customWidth="1"/>
    <col min="12811" max="12811" width="9" style="2" customWidth="1"/>
    <col min="12812" max="12820" width="0" style="2" hidden="1" customWidth="1"/>
    <col min="12821" max="13056" width="9" style="2"/>
    <col min="13057" max="13057" width="5.75" style="2" customWidth="1"/>
    <col min="13058" max="13058" width="16.125" style="2" customWidth="1"/>
    <col min="13059" max="13059" width="5.75" style="2" customWidth="1"/>
    <col min="13060" max="13060" width="16.125" style="2" customWidth="1"/>
    <col min="13061" max="13061" width="5.75" style="2" customWidth="1"/>
    <col min="13062" max="13062" width="16.125" style="2" customWidth="1"/>
    <col min="13063" max="13063" width="5.75" style="2" customWidth="1"/>
    <col min="13064" max="13064" width="16.125" style="2" customWidth="1"/>
    <col min="13065" max="13065" width="4.5" style="2" customWidth="1"/>
    <col min="13066" max="13066" width="16.125" style="2" customWidth="1"/>
    <col min="13067" max="13067" width="9" style="2" customWidth="1"/>
    <col min="13068" max="13076" width="0" style="2" hidden="1" customWidth="1"/>
    <col min="13077" max="13312" width="9" style="2"/>
    <col min="13313" max="13313" width="5.75" style="2" customWidth="1"/>
    <col min="13314" max="13314" width="16.125" style="2" customWidth="1"/>
    <col min="13315" max="13315" width="5.75" style="2" customWidth="1"/>
    <col min="13316" max="13316" width="16.125" style="2" customWidth="1"/>
    <col min="13317" max="13317" width="5.75" style="2" customWidth="1"/>
    <col min="13318" max="13318" width="16.125" style="2" customWidth="1"/>
    <col min="13319" max="13319" width="5.75" style="2" customWidth="1"/>
    <col min="13320" max="13320" width="16.125" style="2" customWidth="1"/>
    <col min="13321" max="13321" width="4.5" style="2" customWidth="1"/>
    <col min="13322" max="13322" width="16.125" style="2" customWidth="1"/>
    <col min="13323" max="13323" width="9" style="2" customWidth="1"/>
    <col min="13324" max="13332" width="0" style="2" hidden="1" customWidth="1"/>
    <col min="13333" max="13568" width="9" style="2"/>
    <col min="13569" max="13569" width="5.75" style="2" customWidth="1"/>
    <col min="13570" max="13570" width="16.125" style="2" customWidth="1"/>
    <col min="13571" max="13571" width="5.75" style="2" customWidth="1"/>
    <col min="13572" max="13572" width="16.125" style="2" customWidth="1"/>
    <col min="13573" max="13573" width="5.75" style="2" customWidth="1"/>
    <col min="13574" max="13574" width="16.125" style="2" customWidth="1"/>
    <col min="13575" max="13575" width="5.75" style="2" customWidth="1"/>
    <col min="13576" max="13576" width="16.125" style="2" customWidth="1"/>
    <col min="13577" max="13577" width="4.5" style="2" customWidth="1"/>
    <col min="13578" max="13578" width="16.125" style="2" customWidth="1"/>
    <col min="13579" max="13579" width="9" style="2" customWidth="1"/>
    <col min="13580" max="13588" width="0" style="2" hidden="1" customWidth="1"/>
    <col min="13589" max="13824" width="9" style="2"/>
    <col min="13825" max="13825" width="5.75" style="2" customWidth="1"/>
    <col min="13826" max="13826" width="16.125" style="2" customWidth="1"/>
    <col min="13827" max="13827" width="5.75" style="2" customWidth="1"/>
    <col min="13828" max="13828" width="16.125" style="2" customWidth="1"/>
    <col min="13829" max="13829" width="5.75" style="2" customWidth="1"/>
    <col min="13830" max="13830" width="16.125" style="2" customWidth="1"/>
    <col min="13831" max="13831" width="5.75" style="2" customWidth="1"/>
    <col min="13832" max="13832" width="16.125" style="2" customWidth="1"/>
    <col min="13833" max="13833" width="4.5" style="2" customWidth="1"/>
    <col min="13834" max="13834" width="16.125" style="2" customWidth="1"/>
    <col min="13835" max="13835" width="9" style="2" customWidth="1"/>
    <col min="13836" max="13844" width="0" style="2" hidden="1" customWidth="1"/>
    <col min="13845" max="14080" width="9" style="2"/>
    <col min="14081" max="14081" width="5.75" style="2" customWidth="1"/>
    <col min="14082" max="14082" width="16.125" style="2" customWidth="1"/>
    <col min="14083" max="14083" width="5.75" style="2" customWidth="1"/>
    <col min="14084" max="14084" width="16.125" style="2" customWidth="1"/>
    <col min="14085" max="14085" width="5.75" style="2" customWidth="1"/>
    <col min="14086" max="14086" width="16.125" style="2" customWidth="1"/>
    <col min="14087" max="14087" width="5.75" style="2" customWidth="1"/>
    <col min="14088" max="14088" width="16.125" style="2" customWidth="1"/>
    <col min="14089" max="14089" width="4.5" style="2" customWidth="1"/>
    <col min="14090" max="14090" width="16.125" style="2" customWidth="1"/>
    <col min="14091" max="14091" width="9" style="2" customWidth="1"/>
    <col min="14092" max="14100" width="0" style="2" hidden="1" customWidth="1"/>
    <col min="14101" max="14336" width="9" style="2"/>
    <col min="14337" max="14337" width="5.75" style="2" customWidth="1"/>
    <col min="14338" max="14338" width="16.125" style="2" customWidth="1"/>
    <col min="14339" max="14339" width="5.75" style="2" customWidth="1"/>
    <col min="14340" max="14340" width="16.125" style="2" customWidth="1"/>
    <col min="14341" max="14341" width="5.75" style="2" customWidth="1"/>
    <col min="14342" max="14342" width="16.125" style="2" customWidth="1"/>
    <col min="14343" max="14343" width="5.75" style="2" customWidth="1"/>
    <col min="14344" max="14344" width="16.125" style="2" customWidth="1"/>
    <col min="14345" max="14345" width="4.5" style="2" customWidth="1"/>
    <col min="14346" max="14346" width="16.125" style="2" customWidth="1"/>
    <col min="14347" max="14347" width="9" style="2" customWidth="1"/>
    <col min="14348" max="14356" width="0" style="2" hidden="1" customWidth="1"/>
    <col min="14357" max="14592" width="9" style="2"/>
    <col min="14593" max="14593" width="5.75" style="2" customWidth="1"/>
    <col min="14594" max="14594" width="16.125" style="2" customWidth="1"/>
    <col min="14595" max="14595" width="5.75" style="2" customWidth="1"/>
    <col min="14596" max="14596" width="16.125" style="2" customWidth="1"/>
    <col min="14597" max="14597" width="5.75" style="2" customWidth="1"/>
    <col min="14598" max="14598" width="16.125" style="2" customWidth="1"/>
    <col min="14599" max="14599" width="5.75" style="2" customWidth="1"/>
    <col min="14600" max="14600" width="16.125" style="2" customWidth="1"/>
    <col min="14601" max="14601" width="4.5" style="2" customWidth="1"/>
    <col min="14602" max="14602" width="16.125" style="2" customWidth="1"/>
    <col min="14603" max="14603" width="9" style="2" customWidth="1"/>
    <col min="14604" max="14612" width="0" style="2" hidden="1" customWidth="1"/>
    <col min="14613" max="14848" width="9" style="2"/>
    <col min="14849" max="14849" width="5.75" style="2" customWidth="1"/>
    <col min="14850" max="14850" width="16.125" style="2" customWidth="1"/>
    <col min="14851" max="14851" width="5.75" style="2" customWidth="1"/>
    <col min="14852" max="14852" width="16.125" style="2" customWidth="1"/>
    <col min="14853" max="14853" width="5.75" style="2" customWidth="1"/>
    <col min="14854" max="14854" width="16.125" style="2" customWidth="1"/>
    <col min="14855" max="14855" width="5.75" style="2" customWidth="1"/>
    <col min="14856" max="14856" width="16.125" style="2" customWidth="1"/>
    <col min="14857" max="14857" width="4.5" style="2" customWidth="1"/>
    <col min="14858" max="14858" width="16.125" style="2" customWidth="1"/>
    <col min="14859" max="14859" width="9" style="2" customWidth="1"/>
    <col min="14860" max="14868" width="0" style="2" hidden="1" customWidth="1"/>
    <col min="14869" max="15104" width="9" style="2"/>
    <col min="15105" max="15105" width="5.75" style="2" customWidth="1"/>
    <col min="15106" max="15106" width="16.125" style="2" customWidth="1"/>
    <col min="15107" max="15107" width="5.75" style="2" customWidth="1"/>
    <col min="15108" max="15108" width="16.125" style="2" customWidth="1"/>
    <col min="15109" max="15109" width="5.75" style="2" customWidth="1"/>
    <col min="15110" max="15110" width="16.125" style="2" customWidth="1"/>
    <col min="15111" max="15111" width="5.75" style="2" customWidth="1"/>
    <col min="15112" max="15112" width="16.125" style="2" customWidth="1"/>
    <col min="15113" max="15113" width="4.5" style="2" customWidth="1"/>
    <col min="15114" max="15114" width="16.125" style="2" customWidth="1"/>
    <col min="15115" max="15115" width="9" style="2" customWidth="1"/>
    <col min="15116" max="15124" width="0" style="2" hidden="1" customWidth="1"/>
    <col min="15125" max="15360" width="9" style="2"/>
    <col min="15361" max="15361" width="5.75" style="2" customWidth="1"/>
    <col min="15362" max="15362" width="16.125" style="2" customWidth="1"/>
    <col min="15363" max="15363" width="5.75" style="2" customWidth="1"/>
    <col min="15364" max="15364" width="16.125" style="2" customWidth="1"/>
    <col min="15365" max="15365" width="5.75" style="2" customWidth="1"/>
    <col min="15366" max="15366" width="16.125" style="2" customWidth="1"/>
    <col min="15367" max="15367" width="5.75" style="2" customWidth="1"/>
    <col min="15368" max="15368" width="16.125" style="2" customWidth="1"/>
    <col min="15369" max="15369" width="4.5" style="2" customWidth="1"/>
    <col min="15370" max="15370" width="16.125" style="2" customWidth="1"/>
    <col min="15371" max="15371" width="9" style="2" customWidth="1"/>
    <col min="15372" max="15380" width="0" style="2" hidden="1" customWidth="1"/>
    <col min="15381" max="15616" width="9" style="2"/>
    <col min="15617" max="15617" width="5.75" style="2" customWidth="1"/>
    <col min="15618" max="15618" width="16.125" style="2" customWidth="1"/>
    <col min="15619" max="15619" width="5.75" style="2" customWidth="1"/>
    <col min="15620" max="15620" width="16.125" style="2" customWidth="1"/>
    <col min="15621" max="15621" width="5.75" style="2" customWidth="1"/>
    <col min="15622" max="15622" width="16.125" style="2" customWidth="1"/>
    <col min="15623" max="15623" width="5.75" style="2" customWidth="1"/>
    <col min="15624" max="15624" width="16.125" style="2" customWidth="1"/>
    <col min="15625" max="15625" width="4.5" style="2" customWidth="1"/>
    <col min="15626" max="15626" width="16.125" style="2" customWidth="1"/>
    <col min="15627" max="15627" width="9" style="2" customWidth="1"/>
    <col min="15628" max="15636" width="0" style="2" hidden="1" customWidth="1"/>
    <col min="15637" max="15872" width="9" style="2"/>
    <col min="15873" max="15873" width="5.75" style="2" customWidth="1"/>
    <col min="15874" max="15874" width="16.125" style="2" customWidth="1"/>
    <col min="15875" max="15875" width="5.75" style="2" customWidth="1"/>
    <col min="15876" max="15876" width="16.125" style="2" customWidth="1"/>
    <col min="15877" max="15877" width="5.75" style="2" customWidth="1"/>
    <col min="15878" max="15878" width="16.125" style="2" customWidth="1"/>
    <col min="15879" max="15879" width="5.75" style="2" customWidth="1"/>
    <col min="15880" max="15880" width="16.125" style="2" customWidth="1"/>
    <col min="15881" max="15881" width="4.5" style="2" customWidth="1"/>
    <col min="15882" max="15882" width="16.125" style="2" customWidth="1"/>
    <col min="15883" max="15883" width="9" style="2" customWidth="1"/>
    <col min="15884" max="15892" width="0" style="2" hidden="1" customWidth="1"/>
    <col min="15893" max="16128" width="9" style="2"/>
    <col min="16129" max="16129" width="5.75" style="2" customWidth="1"/>
    <col min="16130" max="16130" width="16.125" style="2" customWidth="1"/>
    <col min="16131" max="16131" width="5.75" style="2" customWidth="1"/>
    <col min="16132" max="16132" width="16.125" style="2" customWidth="1"/>
    <col min="16133" max="16133" width="5.75" style="2" customWidth="1"/>
    <col min="16134" max="16134" width="16.125" style="2" customWidth="1"/>
    <col min="16135" max="16135" width="5.75" style="2" customWidth="1"/>
    <col min="16136" max="16136" width="16.125" style="2" customWidth="1"/>
    <col min="16137" max="16137" width="4.5" style="2" customWidth="1"/>
    <col min="16138" max="16138" width="16.125" style="2" customWidth="1"/>
    <col min="16139" max="16139" width="9" style="2" customWidth="1"/>
    <col min="16140" max="16148" width="0" style="2" hidden="1" customWidth="1"/>
    <col min="16149" max="16384" width="9" style="2"/>
  </cols>
  <sheetData>
    <row r="1" spans="1:13" ht="22.15" customHeight="1">
      <c r="A1" s="8" t="s">
        <v>288</v>
      </c>
      <c r="D1" s="8" t="str">
        <f>注意事項!J3</f>
        <v>中学･クラブチーム用</v>
      </c>
    </row>
    <row r="2" spans="1:13" ht="14.25" thickBot="1"/>
    <row r="3" spans="1:13" ht="24.6" customHeight="1">
      <c r="B3" s="288" t="s">
        <v>289</v>
      </c>
      <c r="C3" s="289"/>
      <c r="D3" s="285"/>
      <c r="E3" s="286"/>
      <c r="F3" s="287"/>
      <c r="G3" s="243" t="s">
        <v>290</v>
      </c>
    </row>
    <row r="4" spans="1:13" ht="27" customHeight="1">
      <c r="B4" s="288" t="s">
        <v>291</v>
      </c>
      <c r="C4" s="289"/>
      <c r="D4" s="290"/>
      <c r="E4" s="291"/>
      <c r="F4" s="292"/>
      <c r="G4" s="4" t="s">
        <v>104</v>
      </c>
      <c r="H4" s="3"/>
    </row>
    <row r="5" spans="1:13" ht="27" customHeight="1">
      <c r="B5" s="288" t="s">
        <v>292</v>
      </c>
      <c r="C5" s="289"/>
      <c r="D5" s="296"/>
      <c r="E5" s="297"/>
      <c r="F5" s="298"/>
      <c r="G5" s="4" t="s">
        <v>293</v>
      </c>
      <c r="H5" s="3"/>
    </row>
    <row r="6" spans="1:13" ht="27" customHeight="1">
      <c r="B6" s="288" t="s">
        <v>294</v>
      </c>
      <c r="C6" s="289"/>
      <c r="D6" s="290"/>
      <c r="E6" s="291"/>
      <c r="F6" s="292"/>
      <c r="G6" s="4" t="s">
        <v>295</v>
      </c>
    </row>
    <row r="7" spans="1:13" ht="27" customHeight="1">
      <c r="B7" s="288" t="s">
        <v>235</v>
      </c>
      <c r="C7" s="289"/>
      <c r="D7" s="293"/>
      <c r="E7" s="294"/>
      <c r="F7" s="295"/>
      <c r="G7" s="4" t="s">
        <v>104</v>
      </c>
    </row>
    <row r="8" spans="1:13" ht="27" customHeight="1" thickBot="1">
      <c r="B8" s="288" t="s">
        <v>37</v>
      </c>
      <c r="C8" s="289"/>
      <c r="D8" s="282"/>
      <c r="E8" s="283"/>
      <c r="F8" s="284"/>
      <c r="G8" s="4" t="s">
        <v>142</v>
      </c>
      <c r="I8" s="3"/>
    </row>
    <row r="9" spans="1:13" ht="30" customHeight="1" thickBot="1">
      <c r="A9" s="216"/>
      <c r="B9" s="274" t="s">
        <v>296</v>
      </c>
      <c r="C9" s="275"/>
      <c r="D9" s="244">
        <v>1</v>
      </c>
      <c r="E9" s="245" t="s">
        <v>297</v>
      </c>
      <c r="F9" s="71"/>
      <c r="G9" s="216"/>
      <c r="H9" s="71"/>
      <c r="M9"/>
    </row>
    <row r="10" spans="1:13" ht="28.5" customHeight="1" thickBot="1">
      <c r="A10" s="216"/>
      <c r="B10" s="276" t="s">
        <v>228</v>
      </c>
      <c r="C10" s="277"/>
      <c r="D10" s="277"/>
      <c r="E10" s="277"/>
      <c r="F10" s="277"/>
      <c r="G10" s="277"/>
      <c r="H10" s="277"/>
      <c r="I10" s="278"/>
      <c r="M10"/>
    </row>
    <row r="11" spans="1:13" ht="28.5" customHeight="1" thickBot="1">
      <c r="A11" s="216"/>
      <c r="B11" s="279"/>
      <c r="C11" s="280"/>
      <c r="D11" s="280"/>
      <c r="E11" s="281"/>
      <c r="F11" s="280"/>
      <c r="G11" s="280"/>
      <c r="H11" s="280"/>
      <c r="I11" s="281"/>
      <c r="M11"/>
    </row>
    <row r="12" spans="1:13" ht="28.5" customHeight="1" thickBot="1">
      <c r="A12" s="216"/>
      <c r="B12" s="279"/>
      <c r="C12" s="280"/>
      <c r="D12" s="280"/>
      <c r="E12" s="281"/>
      <c r="F12" s="280"/>
      <c r="G12" s="280"/>
      <c r="H12" s="280"/>
      <c r="I12" s="281"/>
      <c r="M12"/>
    </row>
    <row r="13" spans="1:13" ht="209.25" customHeight="1">
      <c r="A13" s="216"/>
      <c r="B13" s="71"/>
      <c r="C13" s="216"/>
      <c r="D13" s="71"/>
      <c r="E13" s="216"/>
      <c r="F13" s="71"/>
      <c r="G13" s="216"/>
      <c r="H13" s="71"/>
      <c r="M13"/>
    </row>
    <row r="14" spans="1:13">
      <c r="A14" s="216"/>
      <c r="B14" s="71"/>
      <c r="C14" s="216"/>
      <c r="D14" s="71"/>
      <c r="E14" s="216"/>
      <c r="F14" s="71"/>
      <c r="G14" s="216"/>
      <c r="H14" s="71"/>
      <c r="M14"/>
    </row>
    <row r="15" spans="1:13">
      <c r="A15" s="216"/>
      <c r="B15" s="71"/>
      <c r="C15" s="216"/>
      <c r="D15" s="71"/>
      <c r="E15" s="216"/>
      <c r="F15" s="71"/>
      <c r="G15" s="216"/>
      <c r="H15" s="71"/>
      <c r="M15"/>
    </row>
    <row r="16" spans="1:13" ht="12" customHeight="1">
      <c r="A16" s="216"/>
      <c r="B16" s="71"/>
      <c r="C16" s="216"/>
      <c r="D16" s="71"/>
      <c r="E16" s="216"/>
      <c r="F16" s="71"/>
      <c r="G16" s="216"/>
      <c r="H16" s="71"/>
      <c r="M16"/>
    </row>
    <row r="17" spans="1:13" hidden="1">
      <c r="A17" s="216"/>
      <c r="B17" s="71"/>
      <c r="C17" s="216"/>
      <c r="D17" s="71"/>
      <c r="E17" s="216"/>
      <c r="F17" s="71"/>
      <c r="G17" s="216"/>
      <c r="H17" s="71"/>
      <c r="M17"/>
    </row>
    <row r="18" spans="1:13" hidden="1">
      <c r="A18" s="216"/>
      <c r="B18" s="71"/>
      <c r="C18" s="216"/>
      <c r="D18" s="71"/>
      <c r="E18" s="216"/>
      <c r="F18" s="71"/>
      <c r="G18" s="216"/>
      <c r="H18" s="71"/>
      <c r="M18"/>
    </row>
    <row r="19" spans="1:13" hidden="1">
      <c r="A19" s="216"/>
      <c r="B19" s="71"/>
      <c r="C19" s="216"/>
      <c r="D19" s="71"/>
      <c r="E19" s="216"/>
      <c r="F19" s="71"/>
      <c r="G19" s="216"/>
      <c r="H19" s="71"/>
      <c r="M19"/>
    </row>
    <row r="20" spans="1:13">
      <c r="A20" s="216"/>
      <c r="B20" s="71"/>
      <c r="C20" s="216"/>
      <c r="D20" s="71"/>
      <c r="E20" s="216"/>
      <c r="F20" s="71"/>
      <c r="G20" s="216"/>
      <c r="H20" s="71"/>
      <c r="M20"/>
    </row>
    <row r="21" spans="1:13">
      <c r="A21" s="216"/>
      <c r="B21" s="71"/>
      <c r="C21" s="216"/>
      <c r="D21" s="71"/>
      <c r="E21" s="216"/>
      <c r="F21" s="71"/>
      <c r="G21" s="216"/>
      <c r="H21" s="71"/>
      <c r="M21"/>
    </row>
    <row r="22" spans="1:13">
      <c r="A22" s="216"/>
      <c r="B22" s="71"/>
      <c r="C22" s="216"/>
      <c r="D22" s="71"/>
      <c r="E22" s="216"/>
      <c r="F22" s="71"/>
      <c r="G22" s="216"/>
      <c r="H22" s="71"/>
      <c r="M22"/>
    </row>
    <row r="23" spans="1:13">
      <c r="A23" s="216"/>
      <c r="B23" s="71"/>
      <c r="C23" s="216"/>
      <c r="D23" s="71"/>
      <c r="E23" s="216"/>
      <c r="F23" s="71"/>
      <c r="G23" s="216"/>
      <c r="H23" s="71"/>
      <c r="M23"/>
    </row>
    <row r="24" spans="1:13">
      <c r="A24" s="216"/>
      <c r="B24" s="71"/>
      <c r="C24" s="216"/>
      <c r="D24" s="71"/>
      <c r="E24" s="216"/>
      <c r="F24" s="71"/>
      <c r="G24" s="216"/>
      <c r="H24" s="71"/>
      <c r="M24"/>
    </row>
    <row r="25" spans="1:13">
      <c r="A25" s="216"/>
      <c r="B25" s="71"/>
      <c r="C25" s="216"/>
      <c r="D25" s="71"/>
      <c r="E25" s="216"/>
      <c r="F25" s="71"/>
      <c r="G25" s="216"/>
      <c r="H25" s="71"/>
      <c r="M25"/>
    </row>
    <row r="26" spans="1:13">
      <c r="A26" s="216"/>
      <c r="B26" s="71"/>
      <c r="C26" s="216"/>
      <c r="D26" s="71"/>
      <c r="E26" s="216"/>
      <c r="F26" s="71"/>
      <c r="G26" s="216"/>
      <c r="H26" s="71"/>
      <c r="M26"/>
    </row>
    <row r="27" spans="1:13">
      <c r="A27" s="216"/>
      <c r="B27" s="71"/>
      <c r="C27" s="216"/>
      <c r="D27" s="71"/>
      <c r="E27" s="216"/>
      <c r="F27" s="71"/>
      <c r="G27" s="216"/>
      <c r="H27" s="71"/>
      <c r="M27"/>
    </row>
    <row r="28" spans="1:13">
      <c r="A28" s="216"/>
      <c r="B28" s="71"/>
      <c r="C28" s="216"/>
      <c r="D28" s="71"/>
      <c r="E28" s="216"/>
      <c r="F28" s="71"/>
      <c r="G28" s="216"/>
      <c r="H28" s="71"/>
      <c r="M28"/>
    </row>
    <row r="29" spans="1:13">
      <c r="A29" s="216"/>
      <c r="B29" s="71"/>
      <c r="C29" s="216"/>
      <c r="D29" s="71"/>
      <c r="E29" s="216"/>
      <c r="F29" s="71"/>
      <c r="G29" s="216"/>
      <c r="H29" s="71"/>
      <c r="M29"/>
    </row>
    <row r="30" spans="1:13">
      <c r="A30" s="216"/>
      <c r="B30" s="71"/>
      <c r="C30" s="216"/>
      <c r="D30" s="71"/>
      <c r="E30" s="216"/>
      <c r="F30" s="71"/>
      <c r="G30" s="216"/>
      <c r="H30" s="71"/>
      <c r="M30"/>
    </row>
    <row r="31" spans="1:13">
      <c r="A31" s="216"/>
      <c r="B31" s="71"/>
      <c r="C31" s="216"/>
      <c r="D31" s="71"/>
      <c r="E31" s="216"/>
      <c r="F31" s="71"/>
      <c r="G31" s="216"/>
      <c r="H31" s="71"/>
      <c r="M31"/>
    </row>
    <row r="32" spans="1:13">
      <c r="A32" s="216"/>
      <c r="B32" s="71"/>
      <c r="C32" s="216"/>
      <c r="D32" s="71"/>
      <c r="E32" s="216"/>
      <c r="F32" s="71"/>
      <c r="G32" s="216"/>
      <c r="H32" s="71"/>
      <c r="M32"/>
    </row>
    <row r="33" spans="1:13">
      <c r="A33" s="216"/>
      <c r="B33" s="71"/>
      <c r="C33" s="216"/>
      <c r="D33" s="71"/>
      <c r="E33" s="216"/>
      <c r="F33" s="71"/>
      <c r="G33" s="71"/>
      <c r="H33" s="71"/>
      <c r="M33"/>
    </row>
    <row r="34" spans="1:13">
      <c r="A34" s="216"/>
      <c r="B34" s="71"/>
      <c r="C34" s="216"/>
      <c r="D34" s="71"/>
      <c r="E34" s="216"/>
      <c r="F34" s="71"/>
      <c r="G34" s="71"/>
      <c r="H34" s="71"/>
      <c r="M34"/>
    </row>
    <row r="35" spans="1:13">
      <c r="A35" s="216"/>
      <c r="B35" s="71"/>
      <c r="C35" s="216"/>
      <c r="D35" s="71"/>
      <c r="E35" s="216"/>
      <c r="F35" s="71"/>
      <c r="G35" s="71"/>
      <c r="H35" s="71"/>
      <c r="M35"/>
    </row>
    <row r="36" spans="1:13">
      <c r="A36" s="216"/>
      <c r="B36" s="71"/>
      <c r="C36" s="216"/>
      <c r="D36" s="71"/>
      <c r="E36" s="216"/>
      <c r="F36" s="71"/>
      <c r="G36" s="71"/>
      <c r="H36" s="71"/>
      <c r="M36"/>
    </row>
    <row r="37" spans="1:13">
      <c r="A37" s="216"/>
      <c r="B37" s="71"/>
      <c r="C37" s="216"/>
      <c r="D37" s="71"/>
      <c r="E37" s="216"/>
      <c r="F37" s="71"/>
      <c r="G37" s="71"/>
      <c r="H37" s="71"/>
      <c r="M37"/>
    </row>
    <row r="38" spans="1:13">
      <c r="A38" s="216"/>
      <c r="B38" s="71"/>
      <c r="C38" s="216"/>
      <c r="D38" s="71"/>
      <c r="E38" s="216"/>
      <c r="F38" s="71"/>
      <c r="G38" s="71"/>
      <c r="H38" s="71"/>
      <c r="M38"/>
    </row>
    <row r="39" spans="1:13">
      <c r="A39" s="216"/>
      <c r="B39" s="71"/>
      <c r="C39" s="216"/>
      <c r="D39" s="71"/>
      <c r="E39" s="216"/>
      <c r="F39" s="71"/>
      <c r="G39" s="71"/>
      <c r="H39" s="71"/>
      <c r="M39"/>
    </row>
    <row r="40" spans="1:13">
      <c r="A40" s="216"/>
      <c r="B40" s="71"/>
      <c r="C40" s="216"/>
      <c r="D40" s="71"/>
      <c r="E40" s="216"/>
      <c r="F40" s="71"/>
      <c r="G40" s="71"/>
      <c r="H40" s="71"/>
      <c r="M40"/>
    </row>
    <row r="41" spans="1:13">
      <c r="A41" s="216"/>
      <c r="B41" s="71"/>
      <c r="C41" s="216"/>
      <c r="D41" s="71"/>
      <c r="E41" s="216"/>
      <c r="F41" s="71"/>
      <c r="G41" s="71"/>
      <c r="H41" s="71"/>
      <c r="M41"/>
    </row>
    <row r="42" spans="1:13">
      <c r="A42" s="216"/>
      <c r="B42" s="71"/>
      <c r="C42" s="216"/>
      <c r="D42" s="71"/>
      <c r="E42" s="216"/>
      <c r="F42" s="71"/>
      <c r="G42" s="71"/>
      <c r="H42" s="71"/>
      <c r="M42"/>
    </row>
    <row r="43" spans="1:13">
      <c r="A43" s="216"/>
      <c r="B43" s="71"/>
      <c r="C43" s="216"/>
      <c r="D43" s="71"/>
      <c r="E43" s="216"/>
      <c r="F43" s="71"/>
      <c r="M43"/>
    </row>
    <row r="44" spans="1:13">
      <c r="M44"/>
    </row>
    <row r="45" spans="1:13">
      <c r="M45"/>
    </row>
    <row r="46" spans="1:13">
      <c r="M46"/>
    </row>
    <row r="47" spans="1:13">
      <c r="M47"/>
    </row>
    <row r="48" spans="1:13">
      <c r="M48"/>
    </row>
    <row r="49" spans="13:13">
      <c r="M49"/>
    </row>
    <row r="50" spans="13:13">
      <c r="M50"/>
    </row>
    <row r="51" spans="13:13">
      <c r="M51"/>
    </row>
    <row r="52" spans="13:13">
      <c r="M52"/>
    </row>
    <row r="53" spans="13:13">
      <c r="M53"/>
    </row>
    <row r="54" spans="13:13">
      <c r="M54"/>
    </row>
    <row r="55" spans="13:13">
      <c r="M55"/>
    </row>
    <row r="56" spans="13:13">
      <c r="M56"/>
    </row>
    <row r="57" spans="13:13">
      <c r="M57"/>
    </row>
    <row r="58" spans="13:13">
      <c r="M58"/>
    </row>
  </sheetData>
  <sheetProtection sheet="1" selectLockedCells="1"/>
  <mergeCells count="18">
    <mergeCell ref="D8:F8"/>
    <mergeCell ref="D3:F3"/>
    <mergeCell ref="B5:C5"/>
    <mergeCell ref="D4:F4"/>
    <mergeCell ref="D6:F6"/>
    <mergeCell ref="D7:F7"/>
    <mergeCell ref="B6:C6"/>
    <mergeCell ref="B7:C7"/>
    <mergeCell ref="B8:C8"/>
    <mergeCell ref="B3:C3"/>
    <mergeCell ref="B4:C4"/>
    <mergeCell ref="D5:F5"/>
    <mergeCell ref="B9:C9"/>
    <mergeCell ref="B10:I10"/>
    <mergeCell ref="B11:E11"/>
    <mergeCell ref="F11:I11"/>
    <mergeCell ref="B12:E12"/>
    <mergeCell ref="F12:I12"/>
  </mergeCells>
  <phoneticPr fontId="3"/>
  <dataValidations count="4">
    <dataValidation imeMode="on"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dataValidation imeMode="off" allowBlank="1" showInputMessage="1" showErrorMessage="1" sqref="D8:F8 IZ8:JB8 SV8:SX8 ACR8:ACT8 AMN8:AMP8 AWJ8:AWL8 BGF8:BGH8 BQB8:BQD8 BZX8:BZZ8 CJT8:CJV8 CTP8:CTR8 DDL8:DDN8 DNH8:DNJ8 DXD8:DXF8 EGZ8:EHB8 EQV8:EQX8 FAR8:FAT8 FKN8:FKP8 FUJ8:FUL8 GEF8:GEH8 GOB8:GOD8 GXX8:GXZ8 HHT8:HHV8 HRP8:HRR8 IBL8:IBN8 ILH8:ILJ8 IVD8:IVF8 JEZ8:JFB8 JOV8:JOX8 JYR8:JYT8 KIN8:KIP8 KSJ8:KSL8 LCF8:LCH8 LMB8:LMD8 LVX8:LVZ8 MFT8:MFV8 MPP8:MPR8 MZL8:MZN8 NJH8:NJJ8 NTD8:NTF8 OCZ8:ODB8 OMV8:OMX8 OWR8:OWT8 PGN8:PGP8 PQJ8:PQL8 QAF8:QAH8 QKB8:QKD8 QTX8:QTZ8 RDT8:RDV8 RNP8:RNR8 RXL8:RXN8 SHH8:SHJ8 SRD8:SRF8 TAZ8:TBB8 TKV8:TKX8 TUR8:TUT8 UEN8:UEP8 UOJ8:UOL8 UYF8:UYH8 VIB8:VID8 VRX8:VRZ8 WBT8:WBV8 WLP8:WLR8 WVL8:WVN8 D65544:F65544 IZ65544:JB65544 SV65544:SX65544 ACR65544:ACT65544 AMN65544:AMP65544 AWJ65544:AWL65544 BGF65544:BGH65544 BQB65544:BQD65544 BZX65544:BZZ65544 CJT65544:CJV65544 CTP65544:CTR65544 DDL65544:DDN65544 DNH65544:DNJ65544 DXD65544:DXF65544 EGZ65544:EHB65544 EQV65544:EQX65544 FAR65544:FAT65544 FKN65544:FKP65544 FUJ65544:FUL65544 GEF65544:GEH65544 GOB65544:GOD65544 GXX65544:GXZ65544 HHT65544:HHV65544 HRP65544:HRR65544 IBL65544:IBN65544 ILH65544:ILJ65544 IVD65544:IVF65544 JEZ65544:JFB65544 JOV65544:JOX65544 JYR65544:JYT65544 KIN65544:KIP65544 KSJ65544:KSL65544 LCF65544:LCH65544 LMB65544:LMD65544 LVX65544:LVZ65544 MFT65544:MFV65544 MPP65544:MPR65544 MZL65544:MZN65544 NJH65544:NJJ65544 NTD65544:NTF65544 OCZ65544:ODB65544 OMV65544:OMX65544 OWR65544:OWT65544 PGN65544:PGP65544 PQJ65544:PQL65544 QAF65544:QAH65544 QKB65544:QKD65544 QTX65544:QTZ65544 RDT65544:RDV65544 RNP65544:RNR65544 RXL65544:RXN65544 SHH65544:SHJ65544 SRD65544:SRF65544 TAZ65544:TBB65544 TKV65544:TKX65544 TUR65544:TUT65544 UEN65544:UEP65544 UOJ65544:UOL65544 UYF65544:UYH65544 VIB65544:VID65544 VRX65544:VRZ65544 WBT65544:WBV65544 WLP65544:WLR65544 WVL65544:WVN65544 D131080:F131080 IZ131080:JB131080 SV131080:SX131080 ACR131080:ACT131080 AMN131080:AMP131080 AWJ131080:AWL131080 BGF131080:BGH131080 BQB131080:BQD131080 BZX131080:BZZ131080 CJT131080:CJV131080 CTP131080:CTR131080 DDL131080:DDN131080 DNH131080:DNJ131080 DXD131080:DXF131080 EGZ131080:EHB131080 EQV131080:EQX131080 FAR131080:FAT131080 FKN131080:FKP131080 FUJ131080:FUL131080 GEF131080:GEH131080 GOB131080:GOD131080 GXX131080:GXZ131080 HHT131080:HHV131080 HRP131080:HRR131080 IBL131080:IBN131080 ILH131080:ILJ131080 IVD131080:IVF131080 JEZ131080:JFB131080 JOV131080:JOX131080 JYR131080:JYT131080 KIN131080:KIP131080 KSJ131080:KSL131080 LCF131080:LCH131080 LMB131080:LMD131080 LVX131080:LVZ131080 MFT131080:MFV131080 MPP131080:MPR131080 MZL131080:MZN131080 NJH131080:NJJ131080 NTD131080:NTF131080 OCZ131080:ODB131080 OMV131080:OMX131080 OWR131080:OWT131080 PGN131080:PGP131080 PQJ131080:PQL131080 QAF131080:QAH131080 QKB131080:QKD131080 QTX131080:QTZ131080 RDT131080:RDV131080 RNP131080:RNR131080 RXL131080:RXN131080 SHH131080:SHJ131080 SRD131080:SRF131080 TAZ131080:TBB131080 TKV131080:TKX131080 TUR131080:TUT131080 UEN131080:UEP131080 UOJ131080:UOL131080 UYF131080:UYH131080 VIB131080:VID131080 VRX131080:VRZ131080 WBT131080:WBV131080 WLP131080:WLR131080 WVL131080:WVN131080 D196616:F196616 IZ196616:JB196616 SV196616:SX196616 ACR196616:ACT196616 AMN196616:AMP196616 AWJ196616:AWL196616 BGF196616:BGH196616 BQB196616:BQD196616 BZX196616:BZZ196616 CJT196616:CJV196616 CTP196616:CTR196616 DDL196616:DDN196616 DNH196616:DNJ196616 DXD196616:DXF196616 EGZ196616:EHB196616 EQV196616:EQX196616 FAR196616:FAT196616 FKN196616:FKP196616 FUJ196616:FUL196616 GEF196616:GEH196616 GOB196616:GOD196616 GXX196616:GXZ196616 HHT196616:HHV196616 HRP196616:HRR196616 IBL196616:IBN196616 ILH196616:ILJ196616 IVD196616:IVF196616 JEZ196616:JFB196616 JOV196616:JOX196616 JYR196616:JYT196616 KIN196616:KIP196616 KSJ196616:KSL196616 LCF196616:LCH196616 LMB196616:LMD196616 LVX196616:LVZ196616 MFT196616:MFV196616 MPP196616:MPR196616 MZL196616:MZN196616 NJH196616:NJJ196616 NTD196616:NTF196616 OCZ196616:ODB196616 OMV196616:OMX196616 OWR196616:OWT196616 PGN196616:PGP196616 PQJ196616:PQL196616 QAF196616:QAH196616 QKB196616:QKD196616 QTX196616:QTZ196616 RDT196616:RDV196616 RNP196616:RNR196616 RXL196616:RXN196616 SHH196616:SHJ196616 SRD196616:SRF196616 TAZ196616:TBB196616 TKV196616:TKX196616 TUR196616:TUT196616 UEN196616:UEP196616 UOJ196616:UOL196616 UYF196616:UYH196616 VIB196616:VID196616 VRX196616:VRZ196616 WBT196616:WBV196616 WLP196616:WLR196616 WVL196616:WVN196616 D262152:F262152 IZ262152:JB262152 SV262152:SX262152 ACR262152:ACT262152 AMN262152:AMP262152 AWJ262152:AWL262152 BGF262152:BGH262152 BQB262152:BQD262152 BZX262152:BZZ262152 CJT262152:CJV262152 CTP262152:CTR262152 DDL262152:DDN262152 DNH262152:DNJ262152 DXD262152:DXF262152 EGZ262152:EHB262152 EQV262152:EQX262152 FAR262152:FAT262152 FKN262152:FKP262152 FUJ262152:FUL262152 GEF262152:GEH262152 GOB262152:GOD262152 GXX262152:GXZ262152 HHT262152:HHV262152 HRP262152:HRR262152 IBL262152:IBN262152 ILH262152:ILJ262152 IVD262152:IVF262152 JEZ262152:JFB262152 JOV262152:JOX262152 JYR262152:JYT262152 KIN262152:KIP262152 KSJ262152:KSL262152 LCF262152:LCH262152 LMB262152:LMD262152 LVX262152:LVZ262152 MFT262152:MFV262152 MPP262152:MPR262152 MZL262152:MZN262152 NJH262152:NJJ262152 NTD262152:NTF262152 OCZ262152:ODB262152 OMV262152:OMX262152 OWR262152:OWT262152 PGN262152:PGP262152 PQJ262152:PQL262152 QAF262152:QAH262152 QKB262152:QKD262152 QTX262152:QTZ262152 RDT262152:RDV262152 RNP262152:RNR262152 RXL262152:RXN262152 SHH262152:SHJ262152 SRD262152:SRF262152 TAZ262152:TBB262152 TKV262152:TKX262152 TUR262152:TUT262152 UEN262152:UEP262152 UOJ262152:UOL262152 UYF262152:UYH262152 VIB262152:VID262152 VRX262152:VRZ262152 WBT262152:WBV262152 WLP262152:WLR262152 WVL262152:WVN262152 D327688:F327688 IZ327688:JB327688 SV327688:SX327688 ACR327688:ACT327688 AMN327688:AMP327688 AWJ327688:AWL327688 BGF327688:BGH327688 BQB327688:BQD327688 BZX327688:BZZ327688 CJT327688:CJV327688 CTP327688:CTR327688 DDL327688:DDN327688 DNH327688:DNJ327688 DXD327688:DXF327688 EGZ327688:EHB327688 EQV327688:EQX327688 FAR327688:FAT327688 FKN327688:FKP327688 FUJ327688:FUL327688 GEF327688:GEH327688 GOB327688:GOD327688 GXX327688:GXZ327688 HHT327688:HHV327688 HRP327688:HRR327688 IBL327688:IBN327688 ILH327688:ILJ327688 IVD327688:IVF327688 JEZ327688:JFB327688 JOV327688:JOX327688 JYR327688:JYT327688 KIN327688:KIP327688 KSJ327688:KSL327688 LCF327688:LCH327688 LMB327688:LMD327688 LVX327688:LVZ327688 MFT327688:MFV327688 MPP327688:MPR327688 MZL327688:MZN327688 NJH327688:NJJ327688 NTD327688:NTF327688 OCZ327688:ODB327688 OMV327688:OMX327688 OWR327688:OWT327688 PGN327688:PGP327688 PQJ327688:PQL327688 QAF327688:QAH327688 QKB327688:QKD327688 QTX327688:QTZ327688 RDT327688:RDV327688 RNP327688:RNR327688 RXL327688:RXN327688 SHH327688:SHJ327688 SRD327688:SRF327688 TAZ327688:TBB327688 TKV327688:TKX327688 TUR327688:TUT327688 UEN327688:UEP327688 UOJ327688:UOL327688 UYF327688:UYH327688 VIB327688:VID327688 VRX327688:VRZ327688 WBT327688:WBV327688 WLP327688:WLR327688 WVL327688:WVN327688 D393224:F393224 IZ393224:JB393224 SV393224:SX393224 ACR393224:ACT393224 AMN393224:AMP393224 AWJ393224:AWL393224 BGF393224:BGH393224 BQB393224:BQD393224 BZX393224:BZZ393224 CJT393224:CJV393224 CTP393224:CTR393224 DDL393224:DDN393224 DNH393224:DNJ393224 DXD393224:DXF393224 EGZ393224:EHB393224 EQV393224:EQX393224 FAR393224:FAT393224 FKN393224:FKP393224 FUJ393224:FUL393224 GEF393224:GEH393224 GOB393224:GOD393224 GXX393224:GXZ393224 HHT393224:HHV393224 HRP393224:HRR393224 IBL393224:IBN393224 ILH393224:ILJ393224 IVD393224:IVF393224 JEZ393224:JFB393224 JOV393224:JOX393224 JYR393224:JYT393224 KIN393224:KIP393224 KSJ393224:KSL393224 LCF393224:LCH393224 LMB393224:LMD393224 LVX393224:LVZ393224 MFT393224:MFV393224 MPP393224:MPR393224 MZL393224:MZN393224 NJH393224:NJJ393224 NTD393224:NTF393224 OCZ393224:ODB393224 OMV393224:OMX393224 OWR393224:OWT393224 PGN393224:PGP393224 PQJ393224:PQL393224 QAF393224:QAH393224 QKB393224:QKD393224 QTX393224:QTZ393224 RDT393224:RDV393224 RNP393224:RNR393224 RXL393224:RXN393224 SHH393224:SHJ393224 SRD393224:SRF393224 TAZ393224:TBB393224 TKV393224:TKX393224 TUR393224:TUT393224 UEN393224:UEP393224 UOJ393224:UOL393224 UYF393224:UYH393224 VIB393224:VID393224 VRX393224:VRZ393224 WBT393224:WBV393224 WLP393224:WLR393224 WVL393224:WVN393224 D458760:F458760 IZ458760:JB458760 SV458760:SX458760 ACR458760:ACT458760 AMN458760:AMP458760 AWJ458760:AWL458760 BGF458760:BGH458760 BQB458760:BQD458760 BZX458760:BZZ458760 CJT458760:CJV458760 CTP458760:CTR458760 DDL458760:DDN458760 DNH458760:DNJ458760 DXD458760:DXF458760 EGZ458760:EHB458760 EQV458760:EQX458760 FAR458760:FAT458760 FKN458760:FKP458760 FUJ458760:FUL458760 GEF458760:GEH458760 GOB458760:GOD458760 GXX458760:GXZ458760 HHT458760:HHV458760 HRP458760:HRR458760 IBL458760:IBN458760 ILH458760:ILJ458760 IVD458760:IVF458760 JEZ458760:JFB458760 JOV458760:JOX458760 JYR458760:JYT458760 KIN458760:KIP458760 KSJ458760:KSL458760 LCF458760:LCH458760 LMB458760:LMD458760 LVX458760:LVZ458760 MFT458760:MFV458760 MPP458760:MPR458760 MZL458760:MZN458760 NJH458760:NJJ458760 NTD458760:NTF458760 OCZ458760:ODB458760 OMV458760:OMX458760 OWR458760:OWT458760 PGN458760:PGP458760 PQJ458760:PQL458760 QAF458760:QAH458760 QKB458760:QKD458760 QTX458760:QTZ458760 RDT458760:RDV458760 RNP458760:RNR458760 RXL458760:RXN458760 SHH458760:SHJ458760 SRD458760:SRF458760 TAZ458760:TBB458760 TKV458760:TKX458760 TUR458760:TUT458760 UEN458760:UEP458760 UOJ458760:UOL458760 UYF458760:UYH458760 VIB458760:VID458760 VRX458760:VRZ458760 WBT458760:WBV458760 WLP458760:WLR458760 WVL458760:WVN458760 D524296:F524296 IZ524296:JB524296 SV524296:SX524296 ACR524296:ACT524296 AMN524296:AMP524296 AWJ524296:AWL524296 BGF524296:BGH524296 BQB524296:BQD524296 BZX524296:BZZ524296 CJT524296:CJV524296 CTP524296:CTR524296 DDL524296:DDN524296 DNH524296:DNJ524296 DXD524296:DXF524296 EGZ524296:EHB524296 EQV524296:EQX524296 FAR524296:FAT524296 FKN524296:FKP524296 FUJ524296:FUL524296 GEF524296:GEH524296 GOB524296:GOD524296 GXX524296:GXZ524296 HHT524296:HHV524296 HRP524296:HRR524296 IBL524296:IBN524296 ILH524296:ILJ524296 IVD524296:IVF524296 JEZ524296:JFB524296 JOV524296:JOX524296 JYR524296:JYT524296 KIN524296:KIP524296 KSJ524296:KSL524296 LCF524296:LCH524296 LMB524296:LMD524296 LVX524296:LVZ524296 MFT524296:MFV524296 MPP524296:MPR524296 MZL524296:MZN524296 NJH524296:NJJ524296 NTD524296:NTF524296 OCZ524296:ODB524296 OMV524296:OMX524296 OWR524296:OWT524296 PGN524296:PGP524296 PQJ524296:PQL524296 QAF524296:QAH524296 QKB524296:QKD524296 QTX524296:QTZ524296 RDT524296:RDV524296 RNP524296:RNR524296 RXL524296:RXN524296 SHH524296:SHJ524296 SRD524296:SRF524296 TAZ524296:TBB524296 TKV524296:TKX524296 TUR524296:TUT524296 UEN524296:UEP524296 UOJ524296:UOL524296 UYF524296:UYH524296 VIB524296:VID524296 VRX524296:VRZ524296 WBT524296:WBV524296 WLP524296:WLR524296 WVL524296:WVN524296 D589832:F589832 IZ589832:JB589832 SV589832:SX589832 ACR589832:ACT589832 AMN589832:AMP589832 AWJ589832:AWL589832 BGF589832:BGH589832 BQB589832:BQD589832 BZX589832:BZZ589832 CJT589832:CJV589832 CTP589832:CTR589832 DDL589832:DDN589832 DNH589832:DNJ589832 DXD589832:DXF589832 EGZ589832:EHB589832 EQV589832:EQX589832 FAR589832:FAT589832 FKN589832:FKP589832 FUJ589832:FUL589832 GEF589832:GEH589832 GOB589832:GOD589832 GXX589832:GXZ589832 HHT589832:HHV589832 HRP589832:HRR589832 IBL589832:IBN589832 ILH589832:ILJ589832 IVD589832:IVF589832 JEZ589832:JFB589832 JOV589832:JOX589832 JYR589832:JYT589832 KIN589832:KIP589832 KSJ589832:KSL589832 LCF589832:LCH589832 LMB589832:LMD589832 LVX589832:LVZ589832 MFT589832:MFV589832 MPP589832:MPR589832 MZL589832:MZN589832 NJH589832:NJJ589832 NTD589832:NTF589832 OCZ589832:ODB589832 OMV589832:OMX589832 OWR589832:OWT589832 PGN589832:PGP589832 PQJ589832:PQL589832 QAF589832:QAH589832 QKB589832:QKD589832 QTX589832:QTZ589832 RDT589832:RDV589832 RNP589832:RNR589832 RXL589832:RXN589832 SHH589832:SHJ589832 SRD589832:SRF589832 TAZ589832:TBB589832 TKV589832:TKX589832 TUR589832:TUT589832 UEN589832:UEP589832 UOJ589832:UOL589832 UYF589832:UYH589832 VIB589832:VID589832 VRX589832:VRZ589832 WBT589832:WBV589832 WLP589832:WLR589832 WVL589832:WVN589832 D655368:F655368 IZ655368:JB655368 SV655368:SX655368 ACR655368:ACT655368 AMN655368:AMP655368 AWJ655368:AWL655368 BGF655368:BGH655368 BQB655368:BQD655368 BZX655368:BZZ655368 CJT655368:CJV655368 CTP655368:CTR655368 DDL655368:DDN655368 DNH655368:DNJ655368 DXD655368:DXF655368 EGZ655368:EHB655368 EQV655368:EQX655368 FAR655368:FAT655368 FKN655368:FKP655368 FUJ655368:FUL655368 GEF655368:GEH655368 GOB655368:GOD655368 GXX655368:GXZ655368 HHT655368:HHV655368 HRP655368:HRR655368 IBL655368:IBN655368 ILH655368:ILJ655368 IVD655368:IVF655368 JEZ655368:JFB655368 JOV655368:JOX655368 JYR655368:JYT655368 KIN655368:KIP655368 KSJ655368:KSL655368 LCF655368:LCH655368 LMB655368:LMD655368 LVX655368:LVZ655368 MFT655368:MFV655368 MPP655368:MPR655368 MZL655368:MZN655368 NJH655368:NJJ655368 NTD655368:NTF655368 OCZ655368:ODB655368 OMV655368:OMX655368 OWR655368:OWT655368 PGN655368:PGP655368 PQJ655368:PQL655368 QAF655368:QAH655368 QKB655368:QKD655368 QTX655368:QTZ655368 RDT655368:RDV655368 RNP655368:RNR655368 RXL655368:RXN655368 SHH655368:SHJ655368 SRD655368:SRF655368 TAZ655368:TBB655368 TKV655368:TKX655368 TUR655368:TUT655368 UEN655368:UEP655368 UOJ655368:UOL655368 UYF655368:UYH655368 VIB655368:VID655368 VRX655368:VRZ655368 WBT655368:WBV655368 WLP655368:WLR655368 WVL655368:WVN655368 D720904:F720904 IZ720904:JB720904 SV720904:SX720904 ACR720904:ACT720904 AMN720904:AMP720904 AWJ720904:AWL720904 BGF720904:BGH720904 BQB720904:BQD720904 BZX720904:BZZ720904 CJT720904:CJV720904 CTP720904:CTR720904 DDL720904:DDN720904 DNH720904:DNJ720904 DXD720904:DXF720904 EGZ720904:EHB720904 EQV720904:EQX720904 FAR720904:FAT720904 FKN720904:FKP720904 FUJ720904:FUL720904 GEF720904:GEH720904 GOB720904:GOD720904 GXX720904:GXZ720904 HHT720904:HHV720904 HRP720904:HRR720904 IBL720904:IBN720904 ILH720904:ILJ720904 IVD720904:IVF720904 JEZ720904:JFB720904 JOV720904:JOX720904 JYR720904:JYT720904 KIN720904:KIP720904 KSJ720904:KSL720904 LCF720904:LCH720904 LMB720904:LMD720904 LVX720904:LVZ720904 MFT720904:MFV720904 MPP720904:MPR720904 MZL720904:MZN720904 NJH720904:NJJ720904 NTD720904:NTF720904 OCZ720904:ODB720904 OMV720904:OMX720904 OWR720904:OWT720904 PGN720904:PGP720904 PQJ720904:PQL720904 QAF720904:QAH720904 QKB720904:QKD720904 QTX720904:QTZ720904 RDT720904:RDV720904 RNP720904:RNR720904 RXL720904:RXN720904 SHH720904:SHJ720904 SRD720904:SRF720904 TAZ720904:TBB720904 TKV720904:TKX720904 TUR720904:TUT720904 UEN720904:UEP720904 UOJ720904:UOL720904 UYF720904:UYH720904 VIB720904:VID720904 VRX720904:VRZ720904 WBT720904:WBV720904 WLP720904:WLR720904 WVL720904:WVN720904 D786440:F786440 IZ786440:JB786440 SV786440:SX786440 ACR786440:ACT786440 AMN786440:AMP786440 AWJ786440:AWL786440 BGF786440:BGH786440 BQB786440:BQD786440 BZX786440:BZZ786440 CJT786440:CJV786440 CTP786440:CTR786440 DDL786440:DDN786440 DNH786440:DNJ786440 DXD786440:DXF786440 EGZ786440:EHB786440 EQV786440:EQX786440 FAR786440:FAT786440 FKN786440:FKP786440 FUJ786440:FUL786440 GEF786440:GEH786440 GOB786440:GOD786440 GXX786440:GXZ786440 HHT786440:HHV786440 HRP786440:HRR786440 IBL786440:IBN786440 ILH786440:ILJ786440 IVD786440:IVF786440 JEZ786440:JFB786440 JOV786440:JOX786440 JYR786440:JYT786440 KIN786440:KIP786440 KSJ786440:KSL786440 LCF786440:LCH786440 LMB786440:LMD786440 LVX786440:LVZ786440 MFT786440:MFV786440 MPP786440:MPR786440 MZL786440:MZN786440 NJH786440:NJJ786440 NTD786440:NTF786440 OCZ786440:ODB786440 OMV786440:OMX786440 OWR786440:OWT786440 PGN786440:PGP786440 PQJ786440:PQL786440 QAF786440:QAH786440 QKB786440:QKD786440 QTX786440:QTZ786440 RDT786440:RDV786440 RNP786440:RNR786440 RXL786440:RXN786440 SHH786440:SHJ786440 SRD786440:SRF786440 TAZ786440:TBB786440 TKV786440:TKX786440 TUR786440:TUT786440 UEN786440:UEP786440 UOJ786440:UOL786440 UYF786440:UYH786440 VIB786440:VID786440 VRX786440:VRZ786440 WBT786440:WBV786440 WLP786440:WLR786440 WVL786440:WVN786440 D851976:F851976 IZ851976:JB851976 SV851976:SX851976 ACR851976:ACT851976 AMN851976:AMP851976 AWJ851976:AWL851976 BGF851976:BGH851976 BQB851976:BQD851976 BZX851976:BZZ851976 CJT851976:CJV851976 CTP851976:CTR851976 DDL851976:DDN851976 DNH851976:DNJ851976 DXD851976:DXF851976 EGZ851976:EHB851976 EQV851976:EQX851976 FAR851976:FAT851976 FKN851976:FKP851976 FUJ851976:FUL851976 GEF851976:GEH851976 GOB851976:GOD851976 GXX851976:GXZ851976 HHT851976:HHV851976 HRP851976:HRR851976 IBL851976:IBN851976 ILH851976:ILJ851976 IVD851976:IVF851976 JEZ851976:JFB851976 JOV851976:JOX851976 JYR851976:JYT851976 KIN851976:KIP851976 KSJ851976:KSL851976 LCF851976:LCH851976 LMB851976:LMD851976 LVX851976:LVZ851976 MFT851976:MFV851976 MPP851976:MPR851976 MZL851976:MZN851976 NJH851976:NJJ851976 NTD851976:NTF851976 OCZ851976:ODB851976 OMV851976:OMX851976 OWR851976:OWT851976 PGN851976:PGP851976 PQJ851976:PQL851976 QAF851976:QAH851976 QKB851976:QKD851976 QTX851976:QTZ851976 RDT851976:RDV851976 RNP851976:RNR851976 RXL851976:RXN851976 SHH851976:SHJ851976 SRD851976:SRF851976 TAZ851976:TBB851976 TKV851976:TKX851976 TUR851976:TUT851976 UEN851976:UEP851976 UOJ851976:UOL851976 UYF851976:UYH851976 VIB851976:VID851976 VRX851976:VRZ851976 WBT851976:WBV851976 WLP851976:WLR851976 WVL851976:WVN851976 D917512:F917512 IZ917512:JB917512 SV917512:SX917512 ACR917512:ACT917512 AMN917512:AMP917512 AWJ917512:AWL917512 BGF917512:BGH917512 BQB917512:BQD917512 BZX917512:BZZ917512 CJT917512:CJV917512 CTP917512:CTR917512 DDL917512:DDN917512 DNH917512:DNJ917512 DXD917512:DXF917512 EGZ917512:EHB917512 EQV917512:EQX917512 FAR917512:FAT917512 FKN917512:FKP917512 FUJ917512:FUL917512 GEF917512:GEH917512 GOB917512:GOD917512 GXX917512:GXZ917512 HHT917512:HHV917512 HRP917512:HRR917512 IBL917512:IBN917512 ILH917512:ILJ917512 IVD917512:IVF917512 JEZ917512:JFB917512 JOV917512:JOX917512 JYR917512:JYT917512 KIN917512:KIP917512 KSJ917512:KSL917512 LCF917512:LCH917512 LMB917512:LMD917512 LVX917512:LVZ917512 MFT917512:MFV917512 MPP917512:MPR917512 MZL917512:MZN917512 NJH917512:NJJ917512 NTD917512:NTF917512 OCZ917512:ODB917512 OMV917512:OMX917512 OWR917512:OWT917512 PGN917512:PGP917512 PQJ917512:PQL917512 QAF917512:QAH917512 QKB917512:QKD917512 QTX917512:QTZ917512 RDT917512:RDV917512 RNP917512:RNR917512 RXL917512:RXN917512 SHH917512:SHJ917512 SRD917512:SRF917512 TAZ917512:TBB917512 TKV917512:TKX917512 TUR917512:TUT917512 UEN917512:UEP917512 UOJ917512:UOL917512 UYF917512:UYH917512 VIB917512:VID917512 VRX917512:VRZ917512 WBT917512:WBV917512 WLP917512:WLR917512 WVL917512:WVN917512 D983048:F983048 IZ983048:JB983048 SV983048:SX983048 ACR983048:ACT983048 AMN983048:AMP983048 AWJ983048:AWL983048 BGF983048:BGH983048 BQB983048:BQD983048 BZX983048:BZZ983048 CJT983048:CJV983048 CTP983048:CTR983048 DDL983048:DDN983048 DNH983048:DNJ983048 DXD983048:DXF983048 EGZ983048:EHB983048 EQV983048:EQX983048 FAR983048:FAT983048 FKN983048:FKP983048 FUJ983048:FUL983048 GEF983048:GEH983048 GOB983048:GOD983048 GXX983048:GXZ983048 HHT983048:HHV983048 HRP983048:HRR983048 IBL983048:IBN983048 ILH983048:ILJ983048 IVD983048:IVF983048 JEZ983048:JFB983048 JOV983048:JOX983048 JYR983048:JYT983048 KIN983048:KIP983048 KSJ983048:KSL983048 LCF983048:LCH983048 LMB983048:LMD983048 LVX983048:LVZ983048 MFT983048:MFV983048 MPP983048:MPR983048 MZL983048:MZN983048 NJH983048:NJJ983048 NTD983048:NTF983048 OCZ983048:ODB983048 OMV983048:OMX983048 OWR983048:OWT983048 PGN983048:PGP983048 PQJ983048:PQL983048 QAF983048:QAH983048 QKB983048:QKD983048 QTX983048:QTZ983048 RDT983048:RDV983048 RNP983048:RNR983048 RXL983048:RXN983048 SHH983048:SHJ983048 SRD983048:SRF983048 TAZ983048:TBB983048 TKV983048:TKX983048 TUR983048:TUT983048 UEN983048:UEP983048 UOJ983048:UOL983048 UYF983048:UYH983048 VIB983048:VID983048 VRX983048:VRZ983048 WBT983048:WBV983048 WLP983048:WLR983048 WVL983048:WVN983048"/>
    <dataValidation imeMode="hiragana" allowBlank="1" showInputMessage="1" showErrorMessage="1" sqref="D7:F7 IZ7:JB7 SV7:SX7 ACR7:ACT7 AMN7:AMP7 AWJ7:AWL7 BGF7:BGH7 BQB7:BQD7 BZX7:BZZ7 CJT7:CJV7 CTP7:CTR7 DDL7:DDN7 DNH7:DNJ7 DXD7:DXF7 EGZ7:EHB7 EQV7:EQX7 FAR7:FAT7 FKN7:FKP7 FUJ7:FUL7 GEF7:GEH7 GOB7:GOD7 GXX7:GXZ7 HHT7:HHV7 HRP7:HRR7 IBL7:IBN7 ILH7:ILJ7 IVD7:IVF7 JEZ7:JFB7 JOV7:JOX7 JYR7:JYT7 KIN7:KIP7 KSJ7:KSL7 LCF7:LCH7 LMB7:LMD7 LVX7:LVZ7 MFT7:MFV7 MPP7:MPR7 MZL7:MZN7 NJH7:NJJ7 NTD7:NTF7 OCZ7:ODB7 OMV7:OMX7 OWR7:OWT7 PGN7:PGP7 PQJ7:PQL7 QAF7:QAH7 QKB7:QKD7 QTX7:QTZ7 RDT7:RDV7 RNP7:RNR7 RXL7:RXN7 SHH7:SHJ7 SRD7:SRF7 TAZ7:TBB7 TKV7:TKX7 TUR7:TUT7 UEN7:UEP7 UOJ7:UOL7 UYF7:UYH7 VIB7:VID7 VRX7:VRZ7 WBT7:WBV7 WLP7:WLR7 WVL7:WVN7 D65543:F65543 IZ65543:JB65543 SV65543:SX65543 ACR65543:ACT65543 AMN65543:AMP65543 AWJ65543:AWL65543 BGF65543:BGH65543 BQB65543:BQD65543 BZX65543:BZZ65543 CJT65543:CJV65543 CTP65543:CTR65543 DDL65543:DDN65543 DNH65543:DNJ65543 DXD65543:DXF65543 EGZ65543:EHB65543 EQV65543:EQX65543 FAR65543:FAT65543 FKN65543:FKP65543 FUJ65543:FUL65543 GEF65543:GEH65543 GOB65543:GOD65543 GXX65543:GXZ65543 HHT65543:HHV65543 HRP65543:HRR65543 IBL65543:IBN65543 ILH65543:ILJ65543 IVD65543:IVF65543 JEZ65543:JFB65543 JOV65543:JOX65543 JYR65543:JYT65543 KIN65543:KIP65543 KSJ65543:KSL65543 LCF65543:LCH65543 LMB65543:LMD65543 LVX65543:LVZ65543 MFT65543:MFV65543 MPP65543:MPR65543 MZL65543:MZN65543 NJH65543:NJJ65543 NTD65543:NTF65543 OCZ65543:ODB65543 OMV65543:OMX65543 OWR65543:OWT65543 PGN65543:PGP65543 PQJ65543:PQL65543 QAF65543:QAH65543 QKB65543:QKD65543 QTX65543:QTZ65543 RDT65543:RDV65543 RNP65543:RNR65543 RXL65543:RXN65543 SHH65543:SHJ65543 SRD65543:SRF65543 TAZ65543:TBB65543 TKV65543:TKX65543 TUR65543:TUT65543 UEN65543:UEP65543 UOJ65543:UOL65543 UYF65543:UYH65543 VIB65543:VID65543 VRX65543:VRZ65543 WBT65543:WBV65543 WLP65543:WLR65543 WVL65543:WVN65543 D131079:F131079 IZ131079:JB131079 SV131079:SX131079 ACR131079:ACT131079 AMN131079:AMP131079 AWJ131079:AWL131079 BGF131079:BGH131079 BQB131079:BQD131079 BZX131079:BZZ131079 CJT131079:CJV131079 CTP131079:CTR131079 DDL131079:DDN131079 DNH131079:DNJ131079 DXD131079:DXF131079 EGZ131079:EHB131079 EQV131079:EQX131079 FAR131079:FAT131079 FKN131079:FKP131079 FUJ131079:FUL131079 GEF131079:GEH131079 GOB131079:GOD131079 GXX131079:GXZ131079 HHT131079:HHV131079 HRP131079:HRR131079 IBL131079:IBN131079 ILH131079:ILJ131079 IVD131079:IVF131079 JEZ131079:JFB131079 JOV131079:JOX131079 JYR131079:JYT131079 KIN131079:KIP131079 KSJ131079:KSL131079 LCF131079:LCH131079 LMB131079:LMD131079 LVX131079:LVZ131079 MFT131079:MFV131079 MPP131079:MPR131079 MZL131079:MZN131079 NJH131079:NJJ131079 NTD131079:NTF131079 OCZ131079:ODB131079 OMV131079:OMX131079 OWR131079:OWT131079 PGN131079:PGP131079 PQJ131079:PQL131079 QAF131079:QAH131079 QKB131079:QKD131079 QTX131079:QTZ131079 RDT131079:RDV131079 RNP131079:RNR131079 RXL131079:RXN131079 SHH131079:SHJ131079 SRD131079:SRF131079 TAZ131079:TBB131079 TKV131079:TKX131079 TUR131079:TUT131079 UEN131079:UEP131079 UOJ131079:UOL131079 UYF131079:UYH131079 VIB131079:VID131079 VRX131079:VRZ131079 WBT131079:WBV131079 WLP131079:WLR131079 WVL131079:WVN131079 D196615:F196615 IZ196615:JB196615 SV196615:SX196615 ACR196615:ACT196615 AMN196615:AMP196615 AWJ196615:AWL196615 BGF196615:BGH196615 BQB196615:BQD196615 BZX196615:BZZ196615 CJT196615:CJV196615 CTP196615:CTR196615 DDL196615:DDN196615 DNH196615:DNJ196615 DXD196615:DXF196615 EGZ196615:EHB196615 EQV196615:EQX196615 FAR196615:FAT196615 FKN196615:FKP196615 FUJ196615:FUL196615 GEF196615:GEH196615 GOB196615:GOD196615 GXX196615:GXZ196615 HHT196615:HHV196615 HRP196615:HRR196615 IBL196615:IBN196615 ILH196615:ILJ196615 IVD196615:IVF196615 JEZ196615:JFB196615 JOV196615:JOX196615 JYR196615:JYT196615 KIN196615:KIP196615 KSJ196615:KSL196615 LCF196615:LCH196615 LMB196615:LMD196615 LVX196615:LVZ196615 MFT196615:MFV196615 MPP196615:MPR196615 MZL196615:MZN196615 NJH196615:NJJ196615 NTD196615:NTF196615 OCZ196615:ODB196615 OMV196615:OMX196615 OWR196615:OWT196615 PGN196615:PGP196615 PQJ196615:PQL196615 QAF196615:QAH196615 QKB196615:QKD196615 QTX196615:QTZ196615 RDT196615:RDV196615 RNP196615:RNR196615 RXL196615:RXN196615 SHH196615:SHJ196615 SRD196615:SRF196615 TAZ196615:TBB196615 TKV196615:TKX196615 TUR196615:TUT196615 UEN196615:UEP196615 UOJ196615:UOL196615 UYF196615:UYH196615 VIB196615:VID196615 VRX196615:VRZ196615 WBT196615:WBV196615 WLP196615:WLR196615 WVL196615:WVN196615 D262151:F262151 IZ262151:JB262151 SV262151:SX262151 ACR262151:ACT262151 AMN262151:AMP262151 AWJ262151:AWL262151 BGF262151:BGH262151 BQB262151:BQD262151 BZX262151:BZZ262151 CJT262151:CJV262151 CTP262151:CTR262151 DDL262151:DDN262151 DNH262151:DNJ262151 DXD262151:DXF262151 EGZ262151:EHB262151 EQV262151:EQX262151 FAR262151:FAT262151 FKN262151:FKP262151 FUJ262151:FUL262151 GEF262151:GEH262151 GOB262151:GOD262151 GXX262151:GXZ262151 HHT262151:HHV262151 HRP262151:HRR262151 IBL262151:IBN262151 ILH262151:ILJ262151 IVD262151:IVF262151 JEZ262151:JFB262151 JOV262151:JOX262151 JYR262151:JYT262151 KIN262151:KIP262151 KSJ262151:KSL262151 LCF262151:LCH262151 LMB262151:LMD262151 LVX262151:LVZ262151 MFT262151:MFV262151 MPP262151:MPR262151 MZL262151:MZN262151 NJH262151:NJJ262151 NTD262151:NTF262151 OCZ262151:ODB262151 OMV262151:OMX262151 OWR262151:OWT262151 PGN262151:PGP262151 PQJ262151:PQL262151 QAF262151:QAH262151 QKB262151:QKD262151 QTX262151:QTZ262151 RDT262151:RDV262151 RNP262151:RNR262151 RXL262151:RXN262151 SHH262151:SHJ262151 SRD262151:SRF262151 TAZ262151:TBB262151 TKV262151:TKX262151 TUR262151:TUT262151 UEN262151:UEP262151 UOJ262151:UOL262151 UYF262151:UYH262151 VIB262151:VID262151 VRX262151:VRZ262151 WBT262151:WBV262151 WLP262151:WLR262151 WVL262151:WVN262151 D327687:F327687 IZ327687:JB327687 SV327687:SX327687 ACR327687:ACT327687 AMN327687:AMP327687 AWJ327687:AWL327687 BGF327687:BGH327687 BQB327687:BQD327687 BZX327687:BZZ327687 CJT327687:CJV327687 CTP327687:CTR327687 DDL327687:DDN327687 DNH327687:DNJ327687 DXD327687:DXF327687 EGZ327687:EHB327687 EQV327687:EQX327687 FAR327687:FAT327687 FKN327687:FKP327687 FUJ327687:FUL327687 GEF327687:GEH327687 GOB327687:GOD327687 GXX327687:GXZ327687 HHT327687:HHV327687 HRP327687:HRR327687 IBL327687:IBN327687 ILH327687:ILJ327687 IVD327687:IVF327687 JEZ327687:JFB327687 JOV327687:JOX327687 JYR327687:JYT327687 KIN327687:KIP327687 KSJ327687:KSL327687 LCF327687:LCH327687 LMB327687:LMD327687 LVX327687:LVZ327687 MFT327687:MFV327687 MPP327687:MPR327687 MZL327687:MZN327687 NJH327687:NJJ327687 NTD327687:NTF327687 OCZ327687:ODB327687 OMV327687:OMX327687 OWR327687:OWT327687 PGN327687:PGP327687 PQJ327687:PQL327687 QAF327687:QAH327687 QKB327687:QKD327687 QTX327687:QTZ327687 RDT327687:RDV327687 RNP327687:RNR327687 RXL327687:RXN327687 SHH327687:SHJ327687 SRD327687:SRF327687 TAZ327687:TBB327687 TKV327687:TKX327687 TUR327687:TUT327687 UEN327687:UEP327687 UOJ327687:UOL327687 UYF327687:UYH327687 VIB327687:VID327687 VRX327687:VRZ327687 WBT327687:WBV327687 WLP327687:WLR327687 WVL327687:WVN327687 D393223:F393223 IZ393223:JB393223 SV393223:SX393223 ACR393223:ACT393223 AMN393223:AMP393223 AWJ393223:AWL393223 BGF393223:BGH393223 BQB393223:BQD393223 BZX393223:BZZ393223 CJT393223:CJV393223 CTP393223:CTR393223 DDL393223:DDN393223 DNH393223:DNJ393223 DXD393223:DXF393223 EGZ393223:EHB393223 EQV393223:EQX393223 FAR393223:FAT393223 FKN393223:FKP393223 FUJ393223:FUL393223 GEF393223:GEH393223 GOB393223:GOD393223 GXX393223:GXZ393223 HHT393223:HHV393223 HRP393223:HRR393223 IBL393223:IBN393223 ILH393223:ILJ393223 IVD393223:IVF393223 JEZ393223:JFB393223 JOV393223:JOX393223 JYR393223:JYT393223 KIN393223:KIP393223 KSJ393223:KSL393223 LCF393223:LCH393223 LMB393223:LMD393223 LVX393223:LVZ393223 MFT393223:MFV393223 MPP393223:MPR393223 MZL393223:MZN393223 NJH393223:NJJ393223 NTD393223:NTF393223 OCZ393223:ODB393223 OMV393223:OMX393223 OWR393223:OWT393223 PGN393223:PGP393223 PQJ393223:PQL393223 QAF393223:QAH393223 QKB393223:QKD393223 QTX393223:QTZ393223 RDT393223:RDV393223 RNP393223:RNR393223 RXL393223:RXN393223 SHH393223:SHJ393223 SRD393223:SRF393223 TAZ393223:TBB393223 TKV393223:TKX393223 TUR393223:TUT393223 UEN393223:UEP393223 UOJ393223:UOL393223 UYF393223:UYH393223 VIB393223:VID393223 VRX393223:VRZ393223 WBT393223:WBV393223 WLP393223:WLR393223 WVL393223:WVN393223 D458759:F458759 IZ458759:JB458759 SV458759:SX458759 ACR458759:ACT458759 AMN458759:AMP458759 AWJ458759:AWL458759 BGF458759:BGH458759 BQB458759:BQD458759 BZX458759:BZZ458759 CJT458759:CJV458759 CTP458759:CTR458759 DDL458759:DDN458759 DNH458759:DNJ458759 DXD458759:DXF458759 EGZ458759:EHB458759 EQV458759:EQX458759 FAR458759:FAT458759 FKN458759:FKP458759 FUJ458759:FUL458759 GEF458759:GEH458759 GOB458759:GOD458759 GXX458759:GXZ458759 HHT458759:HHV458759 HRP458759:HRR458759 IBL458759:IBN458759 ILH458759:ILJ458759 IVD458759:IVF458759 JEZ458759:JFB458759 JOV458759:JOX458759 JYR458759:JYT458759 KIN458759:KIP458759 KSJ458759:KSL458759 LCF458759:LCH458759 LMB458759:LMD458759 LVX458759:LVZ458759 MFT458759:MFV458759 MPP458759:MPR458759 MZL458759:MZN458759 NJH458759:NJJ458759 NTD458759:NTF458759 OCZ458759:ODB458759 OMV458759:OMX458759 OWR458759:OWT458759 PGN458759:PGP458759 PQJ458759:PQL458759 QAF458759:QAH458759 QKB458759:QKD458759 QTX458759:QTZ458759 RDT458759:RDV458759 RNP458759:RNR458759 RXL458759:RXN458759 SHH458759:SHJ458759 SRD458759:SRF458759 TAZ458759:TBB458759 TKV458759:TKX458759 TUR458759:TUT458759 UEN458759:UEP458759 UOJ458759:UOL458759 UYF458759:UYH458759 VIB458759:VID458759 VRX458759:VRZ458759 WBT458759:WBV458759 WLP458759:WLR458759 WVL458759:WVN458759 D524295:F524295 IZ524295:JB524295 SV524295:SX524295 ACR524295:ACT524295 AMN524295:AMP524295 AWJ524295:AWL524295 BGF524295:BGH524295 BQB524295:BQD524295 BZX524295:BZZ524295 CJT524295:CJV524295 CTP524295:CTR524295 DDL524295:DDN524295 DNH524295:DNJ524295 DXD524295:DXF524295 EGZ524295:EHB524295 EQV524295:EQX524295 FAR524295:FAT524295 FKN524295:FKP524295 FUJ524295:FUL524295 GEF524295:GEH524295 GOB524295:GOD524295 GXX524295:GXZ524295 HHT524295:HHV524295 HRP524295:HRR524295 IBL524295:IBN524295 ILH524295:ILJ524295 IVD524295:IVF524295 JEZ524295:JFB524295 JOV524295:JOX524295 JYR524295:JYT524295 KIN524295:KIP524295 KSJ524295:KSL524295 LCF524295:LCH524295 LMB524295:LMD524295 LVX524295:LVZ524295 MFT524295:MFV524295 MPP524295:MPR524295 MZL524295:MZN524295 NJH524295:NJJ524295 NTD524295:NTF524295 OCZ524295:ODB524295 OMV524295:OMX524295 OWR524295:OWT524295 PGN524295:PGP524295 PQJ524295:PQL524295 QAF524295:QAH524295 QKB524295:QKD524295 QTX524295:QTZ524295 RDT524295:RDV524295 RNP524295:RNR524295 RXL524295:RXN524295 SHH524295:SHJ524295 SRD524295:SRF524295 TAZ524295:TBB524295 TKV524295:TKX524295 TUR524295:TUT524295 UEN524295:UEP524295 UOJ524295:UOL524295 UYF524295:UYH524295 VIB524295:VID524295 VRX524295:VRZ524295 WBT524295:WBV524295 WLP524295:WLR524295 WVL524295:WVN524295 D589831:F589831 IZ589831:JB589831 SV589831:SX589831 ACR589831:ACT589831 AMN589831:AMP589831 AWJ589831:AWL589831 BGF589831:BGH589831 BQB589831:BQD589831 BZX589831:BZZ589831 CJT589831:CJV589831 CTP589831:CTR589831 DDL589831:DDN589831 DNH589831:DNJ589831 DXD589831:DXF589831 EGZ589831:EHB589831 EQV589831:EQX589831 FAR589831:FAT589831 FKN589831:FKP589831 FUJ589831:FUL589831 GEF589831:GEH589831 GOB589831:GOD589831 GXX589831:GXZ589831 HHT589831:HHV589831 HRP589831:HRR589831 IBL589831:IBN589831 ILH589831:ILJ589831 IVD589831:IVF589831 JEZ589831:JFB589831 JOV589831:JOX589831 JYR589831:JYT589831 KIN589831:KIP589831 KSJ589831:KSL589831 LCF589831:LCH589831 LMB589831:LMD589831 LVX589831:LVZ589831 MFT589831:MFV589831 MPP589831:MPR589831 MZL589831:MZN589831 NJH589831:NJJ589831 NTD589831:NTF589831 OCZ589831:ODB589831 OMV589831:OMX589831 OWR589831:OWT589831 PGN589831:PGP589831 PQJ589831:PQL589831 QAF589831:QAH589831 QKB589831:QKD589831 QTX589831:QTZ589831 RDT589831:RDV589831 RNP589831:RNR589831 RXL589831:RXN589831 SHH589831:SHJ589831 SRD589831:SRF589831 TAZ589831:TBB589831 TKV589831:TKX589831 TUR589831:TUT589831 UEN589831:UEP589831 UOJ589831:UOL589831 UYF589831:UYH589831 VIB589831:VID589831 VRX589831:VRZ589831 WBT589831:WBV589831 WLP589831:WLR589831 WVL589831:WVN589831 D655367:F655367 IZ655367:JB655367 SV655367:SX655367 ACR655367:ACT655367 AMN655367:AMP655367 AWJ655367:AWL655367 BGF655367:BGH655367 BQB655367:BQD655367 BZX655367:BZZ655367 CJT655367:CJV655367 CTP655367:CTR655367 DDL655367:DDN655367 DNH655367:DNJ655367 DXD655367:DXF655367 EGZ655367:EHB655367 EQV655367:EQX655367 FAR655367:FAT655367 FKN655367:FKP655367 FUJ655367:FUL655367 GEF655367:GEH655367 GOB655367:GOD655367 GXX655367:GXZ655367 HHT655367:HHV655367 HRP655367:HRR655367 IBL655367:IBN655367 ILH655367:ILJ655367 IVD655367:IVF655367 JEZ655367:JFB655367 JOV655367:JOX655367 JYR655367:JYT655367 KIN655367:KIP655367 KSJ655367:KSL655367 LCF655367:LCH655367 LMB655367:LMD655367 LVX655367:LVZ655367 MFT655367:MFV655367 MPP655367:MPR655367 MZL655367:MZN655367 NJH655367:NJJ655367 NTD655367:NTF655367 OCZ655367:ODB655367 OMV655367:OMX655367 OWR655367:OWT655367 PGN655367:PGP655367 PQJ655367:PQL655367 QAF655367:QAH655367 QKB655367:QKD655367 QTX655367:QTZ655367 RDT655367:RDV655367 RNP655367:RNR655367 RXL655367:RXN655367 SHH655367:SHJ655367 SRD655367:SRF655367 TAZ655367:TBB655367 TKV655367:TKX655367 TUR655367:TUT655367 UEN655367:UEP655367 UOJ655367:UOL655367 UYF655367:UYH655367 VIB655367:VID655367 VRX655367:VRZ655367 WBT655367:WBV655367 WLP655367:WLR655367 WVL655367:WVN655367 D720903:F720903 IZ720903:JB720903 SV720903:SX720903 ACR720903:ACT720903 AMN720903:AMP720903 AWJ720903:AWL720903 BGF720903:BGH720903 BQB720903:BQD720903 BZX720903:BZZ720903 CJT720903:CJV720903 CTP720903:CTR720903 DDL720903:DDN720903 DNH720903:DNJ720903 DXD720903:DXF720903 EGZ720903:EHB720903 EQV720903:EQX720903 FAR720903:FAT720903 FKN720903:FKP720903 FUJ720903:FUL720903 GEF720903:GEH720903 GOB720903:GOD720903 GXX720903:GXZ720903 HHT720903:HHV720903 HRP720903:HRR720903 IBL720903:IBN720903 ILH720903:ILJ720903 IVD720903:IVF720903 JEZ720903:JFB720903 JOV720903:JOX720903 JYR720903:JYT720903 KIN720903:KIP720903 KSJ720903:KSL720903 LCF720903:LCH720903 LMB720903:LMD720903 LVX720903:LVZ720903 MFT720903:MFV720903 MPP720903:MPR720903 MZL720903:MZN720903 NJH720903:NJJ720903 NTD720903:NTF720903 OCZ720903:ODB720903 OMV720903:OMX720903 OWR720903:OWT720903 PGN720903:PGP720903 PQJ720903:PQL720903 QAF720903:QAH720903 QKB720903:QKD720903 QTX720903:QTZ720903 RDT720903:RDV720903 RNP720903:RNR720903 RXL720903:RXN720903 SHH720903:SHJ720903 SRD720903:SRF720903 TAZ720903:TBB720903 TKV720903:TKX720903 TUR720903:TUT720903 UEN720903:UEP720903 UOJ720903:UOL720903 UYF720903:UYH720903 VIB720903:VID720903 VRX720903:VRZ720903 WBT720903:WBV720903 WLP720903:WLR720903 WVL720903:WVN720903 D786439:F786439 IZ786439:JB786439 SV786439:SX786439 ACR786439:ACT786439 AMN786439:AMP786439 AWJ786439:AWL786439 BGF786439:BGH786439 BQB786439:BQD786439 BZX786439:BZZ786439 CJT786439:CJV786439 CTP786439:CTR786439 DDL786439:DDN786439 DNH786439:DNJ786439 DXD786439:DXF786439 EGZ786439:EHB786439 EQV786439:EQX786439 FAR786439:FAT786439 FKN786439:FKP786439 FUJ786439:FUL786439 GEF786439:GEH786439 GOB786439:GOD786439 GXX786439:GXZ786439 HHT786439:HHV786439 HRP786439:HRR786439 IBL786439:IBN786439 ILH786439:ILJ786439 IVD786439:IVF786439 JEZ786439:JFB786439 JOV786439:JOX786439 JYR786439:JYT786439 KIN786439:KIP786439 KSJ786439:KSL786439 LCF786439:LCH786439 LMB786439:LMD786439 LVX786439:LVZ786439 MFT786439:MFV786439 MPP786439:MPR786439 MZL786439:MZN786439 NJH786439:NJJ786439 NTD786439:NTF786439 OCZ786439:ODB786439 OMV786439:OMX786439 OWR786439:OWT786439 PGN786439:PGP786439 PQJ786439:PQL786439 QAF786439:QAH786439 QKB786439:QKD786439 QTX786439:QTZ786439 RDT786439:RDV786439 RNP786439:RNR786439 RXL786439:RXN786439 SHH786439:SHJ786439 SRD786439:SRF786439 TAZ786439:TBB786439 TKV786439:TKX786439 TUR786439:TUT786439 UEN786439:UEP786439 UOJ786439:UOL786439 UYF786439:UYH786439 VIB786439:VID786439 VRX786439:VRZ786439 WBT786439:WBV786439 WLP786439:WLR786439 WVL786439:WVN786439 D851975:F851975 IZ851975:JB851975 SV851975:SX851975 ACR851975:ACT851975 AMN851975:AMP851975 AWJ851975:AWL851975 BGF851975:BGH851975 BQB851975:BQD851975 BZX851975:BZZ851975 CJT851975:CJV851975 CTP851975:CTR851975 DDL851975:DDN851975 DNH851975:DNJ851975 DXD851975:DXF851975 EGZ851975:EHB851975 EQV851975:EQX851975 FAR851975:FAT851975 FKN851975:FKP851975 FUJ851975:FUL851975 GEF851975:GEH851975 GOB851975:GOD851975 GXX851975:GXZ851975 HHT851975:HHV851975 HRP851975:HRR851975 IBL851975:IBN851975 ILH851975:ILJ851975 IVD851975:IVF851975 JEZ851975:JFB851975 JOV851975:JOX851975 JYR851975:JYT851975 KIN851975:KIP851975 KSJ851975:KSL851975 LCF851975:LCH851975 LMB851975:LMD851975 LVX851975:LVZ851975 MFT851975:MFV851975 MPP851975:MPR851975 MZL851975:MZN851975 NJH851975:NJJ851975 NTD851975:NTF851975 OCZ851975:ODB851975 OMV851975:OMX851975 OWR851975:OWT851975 PGN851975:PGP851975 PQJ851975:PQL851975 QAF851975:QAH851975 QKB851975:QKD851975 QTX851975:QTZ851975 RDT851975:RDV851975 RNP851975:RNR851975 RXL851975:RXN851975 SHH851975:SHJ851975 SRD851975:SRF851975 TAZ851975:TBB851975 TKV851975:TKX851975 TUR851975:TUT851975 UEN851975:UEP851975 UOJ851975:UOL851975 UYF851975:UYH851975 VIB851975:VID851975 VRX851975:VRZ851975 WBT851975:WBV851975 WLP851975:WLR851975 WVL851975:WVN851975 D917511:F917511 IZ917511:JB917511 SV917511:SX917511 ACR917511:ACT917511 AMN917511:AMP917511 AWJ917511:AWL917511 BGF917511:BGH917511 BQB917511:BQD917511 BZX917511:BZZ917511 CJT917511:CJV917511 CTP917511:CTR917511 DDL917511:DDN917511 DNH917511:DNJ917511 DXD917511:DXF917511 EGZ917511:EHB917511 EQV917511:EQX917511 FAR917511:FAT917511 FKN917511:FKP917511 FUJ917511:FUL917511 GEF917511:GEH917511 GOB917511:GOD917511 GXX917511:GXZ917511 HHT917511:HHV917511 HRP917511:HRR917511 IBL917511:IBN917511 ILH917511:ILJ917511 IVD917511:IVF917511 JEZ917511:JFB917511 JOV917511:JOX917511 JYR917511:JYT917511 KIN917511:KIP917511 KSJ917511:KSL917511 LCF917511:LCH917511 LMB917511:LMD917511 LVX917511:LVZ917511 MFT917511:MFV917511 MPP917511:MPR917511 MZL917511:MZN917511 NJH917511:NJJ917511 NTD917511:NTF917511 OCZ917511:ODB917511 OMV917511:OMX917511 OWR917511:OWT917511 PGN917511:PGP917511 PQJ917511:PQL917511 QAF917511:QAH917511 QKB917511:QKD917511 QTX917511:QTZ917511 RDT917511:RDV917511 RNP917511:RNR917511 RXL917511:RXN917511 SHH917511:SHJ917511 SRD917511:SRF917511 TAZ917511:TBB917511 TKV917511:TKX917511 TUR917511:TUT917511 UEN917511:UEP917511 UOJ917511:UOL917511 UYF917511:UYH917511 VIB917511:VID917511 VRX917511:VRZ917511 WBT917511:WBV917511 WLP917511:WLR917511 WVL917511:WVN917511 D983047:F983047 IZ983047:JB983047 SV983047:SX983047 ACR983047:ACT983047 AMN983047:AMP983047 AWJ983047:AWL983047 BGF983047:BGH983047 BQB983047:BQD983047 BZX983047:BZZ983047 CJT983047:CJV983047 CTP983047:CTR983047 DDL983047:DDN983047 DNH983047:DNJ983047 DXD983047:DXF983047 EGZ983047:EHB983047 EQV983047:EQX983047 FAR983047:FAT983047 FKN983047:FKP983047 FUJ983047:FUL983047 GEF983047:GEH983047 GOB983047:GOD983047 GXX983047:GXZ983047 HHT983047:HHV983047 HRP983047:HRR983047 IBL983047:IBN983047 ILH983047:ILJ983047 IVD983047:IVF983047 JEZ983047:JFB983047 JOV983047:JOX983047 JYR983047:JYT983047 KIN983047:KIP983047 KSJ983047:KSL983047 LCF983047:LCH983047 LMB983047:LMD983047 LVX983047:LVZ983047 MFT983047:MFV983047 MPP983047:MPR983047 MZL983047:MZN983047 NJH983047:NJJ983047 NTD983047:NTF983047 OCZ983047:ODB983047 OMV983047:OMX983047 OWR983047:OWT983047 PGN983047:PGP983047 PQJ983047:PQL983047 QAF983047:QAH983047 QKB983047:QKD983047 QTX983047:QTZ983047 RDT983047:RDV983047 RNP983047:RNR983047 RXL983047:RXN983047 SHH983047:SHJ983047 SRD983047:SRF983047 TAZ983047:TBB983047 TKV983047:TKX983047 TUR983047:TUT983047 UEN983047:UEP983047 UOJ983047:UOL983047 UYF983047:UYH983047 VIB983047:VID983047 VRX983047:VRZ983047 WBT983047:WBV983047 WLP983047:WLR983047 WVL983047:WVN983047"/>
    <dataValidation imeMode="halfKatakana" allowBlank="1" showInputMessage="1" showErrorMessage="1" sqref="D6:F6 IZ6:JB6 SV6:SX6 ACR6:ACT6 AMN6:AMP6 AWJ6:AWL6 BGF6:BGH6 BQB6:BQD6 BZX6:BZZ6 CJT6:CJV6 CTP6:CTR6 DDL6:DDN6 DNH6:DNJ6 DXD6:DXF6 EGZ6:EHB6 EQV6:EQX6 FAR6:FAT6 FKN6:FKP6 FUJ6:FUL6 GEF6:GEH6 GOB6:GOD6 GXX6:GXZ6 HHT6:HHV6 HRP6:HRR6 IBL6:IBN6 ILH6:ILJ6 IVD6:IVF6 JEZ6:JFB6 JOV6:JOX6 JYR6:JYT6 KIN6:KIP6 KSJ6:KSL6 LCF6:LCH6 LMB6:LMD6 LVX6:LVZ6 MFT6:MFV6 MPP6:MPR6 MZL6:MZN6 NJH6:NJJ6 NTD6:NTF6 OCZ6:ODB6 OMV6:OMX6 OWR6:OWT6 PGN6:PGP6 PQJ6:PQL6 QAF6:QAH6 QKB6:QKD6 QTX6:QTZ6 RDT6:RDV6 RNP6:RNR6 RXL6:RXN6 SHH6:SHJ6 SRD6:SRF6 TAZ6:TBB6 TKV6:TKX6 TUR6:TUT6 UEN6:UEP6 UOJ6:UOL6 UYF6:UYH6 VIB6:VID6 VRX6:VRZ6 WBT6:WBV6 WLP6:WLR6 WVL6:WVN6 D65542:F65542 IZ65542:JB65542 SV65542:SX65542 ACR65542:ACT65542 AMN65542:AMP65542 AWJ65542:AWL65542 BGF65542:BGH65542 BQB65542:BQD65542 BZX65542:BZZ65542 CJT65542:CJV65542 CTP65542:CTR65542 DDL65542:DDN65542 DNH65542:DNJ65542 DXD65542:DXF65542 EGZ65542:EHB65542 EQV65542:EQX65542 FAR65542:FAT65542 FKN65542:FKP65542 FUJ65542:FUL65542 GEF65542:GEH65542 GOB65542:GOD65542 GXX65542:GXZ65542 HHT65542:HHV65542 HRP65542:HRR65542 IBL65542:IBN65542 ILH65542:ILJ65542 IVD65542:IVF65542 JEZ65542:JFB65542 JOV65542:JOX65542 JYR65542:JYT65542 KIN65542:KIP65542 KSJ65542:KSL65542 LCF65542:LCH65542 LMB65542:LMD65542 LVX65542:LVZ65542 MFT65542:MFV65542 MPP65542:MPR65542 MZL65542:MZN65542 NJH65542:NJJ65542 NTD65542:NTF65542 OCZ65542:ODB65542 OMV65542:OMX65542 OWR65542:OWT65542 PGN65542:PGP65542 PQJ65542:PQL65542 QAF65542:QAH65542 QKB65542:QKD65542 QTX65542:QTZ65542 RDT65542:RDV65542 RNP65542:RNR65542 RXL65542:RXN65542 SHH65542:SHJ65542 SRD65542:SRF65542 TAZ65542:TBB65542 TKV65542:TKX65542 TUR65542:TUT65542 UEN65542:UEP65542 UOJ65542:UOL65542 UYF65542:UYH65542 VIB65542:VID65542 VRX65542:VRZ65542 WBT65542:WBV65542 WLP65542:WLR65542 WVL65542:WVN65542 D131078:F131078 IZ131078:JB131078 SV131078:SX131078 ACR131078:ACT131078 AMN131078:AMP131078 AWJ131078:AWL131078 BGF131078:BGH131078 BQB131078:BQD131078 BZX131078:BZZ131078 CJT131078:CJV131078 CTP131078:CTR131078 DDL131078:DDN131078 DNH131078:DNJ131078 DXD131078:DXF131078 EGZ131078:EHB131078 EQV131078:EQX131078 FAR131078:FAT131078 FKN131078:FKP131078 FUJ131078:FUL131078 GEF131078:GEH131078 GOB131078:GOD131078 GXX131078:GXZ131078 HHT131078:HHV131078 HRP131078:HRR131078 IBL131078:IBN131078 ILH131078:ILJ131078 IVD131078:IVF131078 JEZ131078:JFB131078 JOV131078:JOX131078 JYR131078:JYT131078 KIN131078:KIP131078 KSJ131078:KSL131078 LCF131078:LCH131078 LMB131078:LMD131078 LVX131078:LVZ131078 MFT131078:MFV131078 MPP131078:MPR131078 MZL131078:MZN131078 NJH131078:NJJ131078 NTD131078:NTF131078 OCZ131078:ODB131078 OMV131078:OMX131078 OWR131078:OWT131078 PGN131078:PGP131078 PQJ131078:PQL131078 QAF131078:QAH131078 QKB131078:QKD131078 QTX131078:QTZ131078 RDT131078:RDV131078 RNP131078:RNR131078 RXL131078:RXN131078 SHH131078:SHJ131078 SRD131078:SRF131078 TAZ131078:TBB131078 TKV131078:TKX131078 TUR131078:TUT131078 UEN131078:UEP131078 UOJ131078:UOL131078 UYF131078:UYH131078 VIB131078:VID131078 VRX131078:VRZ131078 WBT131078:WBV131078 WLP131078:WLR131078 WVL131078:WVN131078 D196614:F196614 IZ196614:JB196614 SV196614:SX196614 ACR196614:ACT196614 AMN196614:AMP196614 AWJ196614:AWL196614 BGF196614:BGH196614 BQB196614:BQD196614 BZX196614:BZZ196614 CJT196614:CJV196614 CTP196614:CTR196614 DDL196614:DDN196614 DNH196614:DNJ196614 DXD196614:DXF196614 EGZ196614:EHB196614 EQV196614:EQX196614 FAR196614:FAT196614 FKN196614:FKP196614 FUJ196614:FUL196614 GEF196614:GEH196614 GOB196614:GOD196614 GXX196614:GXZ196614 HHT196614:HHV196614 HRP196614:HRR196614 IBL196614:IBN196614 ILH196614:ILJ196614 IVD196614:IVF196614 JEZ196614:JFB196614 JOV196614:JOX196614 JYR196614:JYT196614 KIN196614:KIP196614 KSJ196614:KSL196614 LCF196614:LCH196614 LMB196614:LMD196614 LVX196614:LVZ196614 MFT196614:MFV196614 MPP196614:MPR196614 MZL196614:MZN196614 NJH196614:NJJ196614 NTD196614:NTF196614 OCZ196614:ODB196614 OMV196614:OMX196614 OWR196614:OWT196614 PGN196614:PGP196614 PQJ196614:PQL196614 QAF196614:QAH196614 QKB196614:QKD196614 QTX196614:QTZ196614 RDT196614:RDV196614 RNP196614:RNR196614 RXL196614:RXN196614 SHH196614:SHJ196614 SRD196614:SRF196614 TAZ196614:TBB196614 TKV196614:TKX196614 TUR196614:TUT196614 UEN196614:UEP196614 UOJ196614:UOL196614 UYF196614:UYH196614 VIB196614:VID196614 VRX196614:VRZ196614 WBT196614:WBV196614 WLP196614:WLR196614 WVL196614:WVN196614 D262150:F262150 IZ262150:JB262150 SV262150:SX262150 ACR262150:ACT262150 AMN262150:AMP262150 AWJ262150:AWL262150 BGF262150:BGH262150 BQB262150:BQD262150 BZX262150:BZZ262150 CJT262150:CJV262150 CTP262150:CTR262150 DDL262150:DDN262150 DNH262150:DNJ262150 DXD262150:DXF262150 EGZ262150:EHB262150 EQV262150:EQX262150 FAR262150:FAT262150 FKN262150:FKP262150 FUJ262150:FUL262150 GEF262150:GEH262150 GOB262150:GOD262150 GXX262150:GXZ262150 HHT262150:HHV262150 HRP262150:HRR262150 IBL262150:IBN262150 ILH262150:ILJ262150 IVD262150:IVF262150 JEZ262150:JFB262150 JOV262150:JOX262150 JYR262150:JYT262150 KIN262150:KIP262150 KSJ262150:KSL262150 LCF262150:LCH262150 LMB262150:LMD262150 LVX262150:LVZ262150 MFT262150:MFV262150 MPP262150:MPR262150 MZL262150:MZN262150 NJH262150:NJJ262150 NTD262150:NTF262150 OCZ262150:ODB262150 OMV262150:OMX262150 OWR262150:OWT262150 PGN262150:PGP262150 PQJ262150:PQL262150 QAF262150:QAH262150 QKB262150:QKD262150 QTX262150:QTZ262150 RDT262150:RDV262150 RNP262150:RNR262150 RXL262150:RXN262150 SHH262150:SHJ262150 SRD262150:SRF262150 TAZ262150:TBB262150 TKV262150:TKX262150 TUR262150:TUT262150 UEN262150:UEP262150 UOJ262150:UOL262150 UYF262150:UYH262150 VIB262150:VID262150 VRX262150:VRZ262150 WBT262150:WBV262150 WLP262150:WLR262150 WVL262150:WVN262150 D327686:F327686 IZ327686:JB327686 SV327686:SX327686 ACR327686:ACT327686 AMN327686:AMP327686 AWJ327686:AWL327686 BGF327686:BGH327686 BQB327686:BQD327686 BZX327686:BZZ327686 CJT327686:CJV327686 CTP327686:CTR327686 DDL327686:DDN327686 DNH327686:DNJ327686 DXD327686:DXF327686 EGZ327686:EHB327686 EQV327686:EQX327686 FAR327686:FAT327686 FKN327686:FKP327686 FUJ327686:FUL327686 GEF327686:GEH327686 GOB327686:GOD327686 GXX327686:GXZ327686 HHT327686:HHV327686 HRP327686:HRR327686 IBL327686:IBN327686 ILH327686:ILJ327686 IVD327686:IVF327686 JEZ327686:JFB327686 JOV327686:JOX327686 JYR327686:JYT327686 KIN327686:KIP327686 KSJ327686:KSL327686 LCF327686:LCH327686 LMB327686:LMD327686 LVX327686:LVZ327686 MFT327686:MFV327686 MPP327686:MPR327686 MZL327686:MZN327686 NJH327686:NJJ327686 NTD327686:NTF327686 OCZ327686:ODB327686 OMV327686:OMX327686 OWR327686:OWT327686 PGN327686:PGP327686 PQJ327686:PQL327686 QAF327686:QAH327686 QKB327686:QKD327686 QTX327686:QTZ327686 RDT327686:RDV327686 RNP327686:RNR327686 RXL327686:RXN327686 SHH327686:SHJ327686 SRD327686:SRF327686 TAZ327686:TBB327686 TKV327686:TKX327686 TUR327686:TUT327686 UEN327686:UEP327686 UOJ327686:UOL327686 UYF327686:UYH327686 VIB327686:VID327686 VRX327686:VRZ327686 WBT327686:WBV327686 WLP327686:WLR327686 WVL327686:WVN327686 D393222:F393222 IZ393222:JB393222 SV393222:SX393222 ACR393222:ACT393222 AMN393222:AMP393222 AWJ393222:AWL393222 BGF393222:BGH393222 BQB393222:BQD393222 BZX393222:BZZ393222 CJT393222:CJV393222 CTP393222:CTR393222 DDL393222:DDN393222 DNH393222:DNJ393222 DXD393222:DXF393222 EGZ393222:EHB393222 EQV393222:EQX393222 FAR393222:FAT393222 FKN393222:FKP393222 FUJ393222:FUL393222 GEF393222:GEH393222 GOB393222:GOD393222 GXX393222:GXZ393222 HHT393222:HHV393222 HRP393222:HRR393222 IBL393222:IBN393222 ILH393222:ILJ393222 IVD393222:IVF393222 JEZ393222:JFB393222 JOV393222:JOX393222 JYR393222:JYT393222 KIN393222:KIP393222 KSJ393222:KSL393222 LCF393222:LCH393222 LMB393222:LMD393222 LVX393222:LVZ393222 MFT393222:MFV393222 MPP393222:MPR393222 MZL393222:MZN393222 NJH393222:NJJ393222 NTD393222:NTF393222 OCZ393222:ODB393222 OMV393222:OMX393222 OWR393222:OWT393222 PGN393222:PGP393222 PQJ393222:PQL393222 QAF393222:QAH393222 QKB393222:QKD393222 QTX393222:QTZ393222 RDT393222:RDV393222 RNP393222:RNR393222 RXL393222:RXN393222 SHH393222:SHJ393222 SRD393222:SRF393222 TAZ393222:TBB393222 TKV393222:TKX393222 TUR393222:TUT393222 UEN393222:UEP393222 UOJ393222:UOL393222 UYF393222:UYH393222 VIB393222:VID393222 VRX393222:VRZ393222 WBT393222:WBV393222 WLP393222:WLR393222 WVL393222:WVN393222 D458758:F458758 IZ458758:JB458758 SV458758:SX458758 ACR458758:ACT458758 AMN458758:AMP458758 AWJ458758:AWL458758 BGF458758:BGH458758 BQB458758:BQD458758 BZX458758:BZZ458758 CJT458758:CJV458758 CTP458758:CTR458758 DDL458758:DDN458758 DNH458758:DNJ458758 DXD458758:DXF458758 EGZ458758:EHB458758 EQV458758:EQX458758 FAR458758:FAT458758 FKN458758:FKP458758 FUJ458758:FUL458758 GEF458758:GEH458758 GOB458758:GOD458758 GXX458758:GXZ458758 HHT458758:HHV458758 HRP458758:HRR458758 IBL458758:IBN458758 ILH458758:ILJ458758 IVD458758:IVF458758 JEZ458758:JFB458758 JOV458758:JOX458758 JYR458758:JYT458758 KIN458758:KIP458758 KSJ458758:KSL458758 LCF458758:LCH458758 LMB458758:LMD458758 LVX458758:LVZ458758 MFT458758:MFV458758 MPP458758:MPR458758 MZL458758:MZN458758 NJH458758:NJJ458758 NTD458758:NTF458758 OCZ458758:ODB458758 OMV458758:OMX458758 OWR458758:OWT458758 PGN458758:PGP458758 PQJ458758:PQL458758 QAF458758:QAH458758 QKB458758:QKD458758 QTX458758:QTZ458758 RDT458758:RDV458758 RNP458758:RNR458758 RXL458758:RXN458758 SHH458758:SHJ458758 SRD458758:SRF458758 TAZ458758:TBB458758 TKV458758:TKX458758 TUR458758:TUT458758 UEN458758:UEP458758 UOJ458758:UOL458758 UYF458758:UYH458758 VIB458758:VID458758 VRX458758:VRZ458758 WBT458758:WBV458758 WLP458758:WLR458758 WVL458758:WVN458758 D524294:F524294 IZ524294:JB524294 SV524294:SX524294 ACR524294:ACT524294 AMN524294:AMP524294 AWJ524294:AWL524294 BGF524294:BGH524294 BQB524294:BQD524294 BZX524294:BZZ524294 CJT524294:CJV524294 CTP524294:CTR524294 DDL524294:DDN524294 DNH524294:DNJ524294 DXD524294:DXF524294 EGZ524294:EHB524294 EQV524294:EQX524294 FAR524294:FAT524294 FKN524294:FKP524294 FUJ524294:FUL524294 GEF524294:GEH524294 GOB524294:GOD524294 GXX524294:GXZ524294 HHT524294:HHV524294 HRP524294:HRR524294 IBL524294:IBN524294 ILH524294:ILJ524294 IVD524294:IVF524294 JEZ524294:JFB524294 JOV524294:JOX524294 JYR524294:JYT524294 KIN524294:KIP524294 KSJ524294:KSL524294 LCF524294:LCH524294 LMB524294:LMD524294 LVX524294:LVZ524294 MFT524294:MFV524294 MPP524294:MPR524294 MZL524294:MZN524294 NJH524294:NJJ524294 NTD524294:NTF524294 OCZ524294:ODB524294 OMV524294:OMX524294 OWR524294:OWT524294 PGN524294:PGP524294 PQJ524294:PQL524294 QAF524294:QAH524294 QKB524294:QKD524294 QTX524294:QTZ524294 RDT524294:RDV524294 RNP524294:RNR524294 RXL524294:RXN524294 SHH524294:SHJ524294 SRD524294:SRF524294 TAZ524294:TBB524294 TKV524294:TKX524294 TUR524294:TUT524294 UEN524294:UEP524294 UOJ524294:UOL524294 UYF524294:UYH524294 VIB524294:VID524294 VRX524294:VRZ524294 WBT524294:WBV524294 WLP524294:WLR524294 WVL524294:WVN524294 D589830:F589830 IZ589830:JB589830 SV589830:SX589830 ACR589830:ACT589830 AMN589830:AMP589830 AWJ589830:AWL589830 BGF589830:BGH589830 BQB589830:BQD589830 BZX589830:BZZ589830 CJT589830:CJV589830 CTP589830:CTR589830 DDL589830:DDN589830 DNH589830:DNJ589830 DXD589830:DXF589830 EGZ589830:EHB589830 EQV589830:EQX589830 FAR589830:FAT589830 FKN589830:FKP589830 FUJ589830:FUL589830 GEF589830:GEH589830 GOB589830:GOD589830 GXX589830:GXZ589830 HHT589830:HHV589830 HRP589830:HRR589830 IBL589830:IBN589830 ILH589830:ILJ589830 IVD589830:IVF589830 JEZ589830:JFB589830 JOV589830:JOX589830 JYR589830:JYT589830 KIN589830:KIP589830 KSJ589830:KSL589830 LCF589830:LCH589830 LMB589830:LMD589830 LVX589830:LVZ589830 MFT589830:MFV589830 MPP589830:MPR589830 MZL589830:MZN589830 NJH589830:NJJ589830 NTD589830:NTF589830 OCZ589830:ODB589830 OMV589830:OMX589830 OWR589830:OWT589830 PGN589830:PGP589830 PQJ589830:PQL589830 QAF589830:QAH589830 QKB589830:QKD589830 QTX589830:QTZ589830 RDT589830:RDV589830 RNP589830:RNR589830 RXL589830:RXN589830 SHH589830:SHJ589830 SRD589830:SRF589830 TAZ589830:TBB589830 TKV589830:TKX589830 TUR589830:TUT589830 UEN589830:UEP589830 UOJ589830:UOL589830 UYF589830:UYH589830 VIB589830:VID589830 VRX589830:VRZ589830 WBT589830:WBV589830 WLP589830:WLR589830 WVL589830:WVN589830 D655366:F655366 IZ655366:JB655366 SV655366:SX655366 ACR655366:ACT655366 AMN655366:AMP655366 AWJ655366:AWL655366 BGF655366:BGH655366 BQB655366:BQD655366 BZX655366:BZZ655366 CJT655366:CJV655366 CTP655366:CTR655366 DDL655366:DDN655366 DNH655366:DNJ655366 DXD655366:DXF655366 EGZ655366:EHB655366 EQV655366:EQX655366 FAR655366:FAT655366 FKN655366:FKP655366 FUJ655366:FUL655366 GEF655366:GEH655366 GOB655366:GOD655366 GXX655366:GXZ655366 HHT655366:HHV655366 HRP655366:HRR655366 IBL655366:IBN655366 ILH655366:ILJ655366 IVD655366:IVF655366 JEZ655366:JFB655366 JOV655366:JOX655366 JYR655366:JYT655366 KIN655366:KIP655366 KSJ655366:KSL655366 LCF655366:LCH655366 LMB655366:LMD655366 LVX655366:LVZ655366 MFT655366:MFV655366 MPP655366:MPR655366 MZL655366:MZN655366 NJH655366:NJJ655366 NTD655366:NTF655366 OCZ655366:ODB655366 OMV655366:OMX655366 OWR655366:OWT655366 PGN655366:PGP655366 PQJ655366:PQL655366 QAF655366:QAH655366 QKB655366:QKD655366 QTX655366:QTZ655366 RDT655366:RDV655366 RNP655366:RNR655366 RXL655366:RXN655366 SHH655366:SHJ655366 SRD655366:SRF655366 TAZ655366:TBB655366 TKV655366:TKX655366 TUR655366:TUT655366 UEN655366:UEP655366 UOJ655366:UOL655366 UYF655366:UYH655366 VIB655366:VID655366 VRX655366:VRZ655366 WBT655366:WBV655366 WLP655366:WLR655366 WVL655366:WVN655366 D720902:F720902 IZ720902:JB720902 SV720902:SX720902 ACR720902:ACT720902 AMN720902:AMP720902 AWJ720902:AWL720902 BGF720902:BGH720902 BQB720902:BQD720902 BZX720902:BZZ720902 CJT720902:CJV720902 CTP720902:CTR720902 DDL720902:DDN720902 DNH720902:DNJ720902 DXD720902:DXF720902 EGZ720902:EHB720902 EQV720902:EQX720902 FAR720902:FAT720902 FKN720902:FKP720902 FUJ720902:FUL720902 GEF720902:GEH720902 GOB720902:GOD720902 GXX720902:GXZ720902 HHT720902:HHV720902 HRP720902:HRR720902 IBL720902:IBN720902 ILH720902:ILJ720902 IVD720902:IVF720902 JEZ720902:JFB720902 JOV720902:JOX720902 JYR720902:JYT720902 KIN720902:KIP720902 KSJ720902:KSL720902 LCF720902:LCH720902 LMB720902:LMD720902 LVX720902:LVZ720902 MFT720902:MFV720902 MPP720902:MPR720902 MZL720902:MZN720902 NJH720902:NJJ720902 NTD720902:NTF720902 OCZ720902:ODB720902 OMV720902:OMX720902 OWR720902:OWT720902 PGN720902:PGP720902 PQJ720902:PQL720902 QAF720902:QAH720902 QKB720902:QKD720902 QTX720902:QTZ720902 RDT720902:RDV720902 RNP720902:RNR720902 RXL720902:RXN720902 SHH720902:SHJ720902 SRD720902:SRF720902 TAZ720902:TBB720902 TKV720902:TKX720902 TUR720902:TUT720902 UEN720902:UEP720902 UOJ720902:UOL720902 UYF720902:UYH720902 VIB720902:VID720902 VRX720902:VRZ720902 WBT720902:WBV720902 WLP720902:WLR720902 WVL720902:WVN720902 D786438:F786438 IZ786438:JB786438 SV786438:SX786438 ACR786438:ACT786438 AMN786438:AMP786438 AWJ786438:AWL786438 BGF786438:BGH786438 BQB786438:BQD786438 BZX786438:BZZ786438 CJT786438:CJV786438 CTP786438:CTR786438 DDL786438:DDN786438 DNH786438:DNJ786438 DXD786438:DXF786438 EGZ786438:EHB786438 EQV786438:EQX786438 FAR786438:FAT786438 FKN786438:FKP786438 FUJ786438:FUL786438 GEF786438:GEH786438 GOB786438:GOD786438 GXX786438:GXZ786438 HHT786438:HHV786438 HRP786438:HRR786438 IBL786438:IBN786438 ILH786438:ILJ786438 IVD786438:IVF786438 JEZ786438:JFB786438 JOV786438:JOX786438 JYR786438:JYT786438 KIN786438:KIP786438 KSJ786438:KSL786438 LCF786438:LCH786438 LMB786438:LMD786438 LVX786438:LVZ786438 MFT786438:MFV786438 MPP786438:MPR786438 MZL786438:MZN786438 NJH786438:NJJ786438 NTD786438:NTF786438 OCZ786438:ODB786438 OMV786438:OMX786438 OWR786438:OWT786438 PGN786438:PGP786438 PQJ786438:PQL786438 QAF786438:QAH786438 QKB786438:QKD786438 QTX786438:QTZ786438 RDT786438:RDV786438 RNP786438:RNR786438 RXL786438:RXN786438 SHH786438:SHJ786438 SRD786438:SRF786438 TAZ786438:TBB786438 TKV786438:TKX786438 TUR786438:TUT786438 UEN786438:UEP786438 UOJ786438:UOL786438 UYF786438:UYH786438 VIB786438:VID786438 VRX786438:VRZ786438 WBT786438:WBV786438 WLP786438:WLR786438 WVL786438:WVN786438 D851974:F851974 IZ851974:JB851974 SV851974:SX851974 ACR851974:ACT851974 AMN851974:AMP851974 AWJ851974:AWL851974 BGF851974:BGH851974 BQB851974:BQD851974 BZX851974:BZZ851974 CJT851974:CJV851974 CTP851974:CTR851974 DDL851974:DDN851974 DNH851974:DNJ851974 DXD851974:DXF851974 EGZ851974:EHB851974 EQV851974:EQX851974 FAR851974:FAT851974 FKN851974:FKP851974 FUJ851974:FUL851974 GEF851974:GEH851974 GOB851974:GOD851974 GXX851974:GXZ851974 HHT851974:HHV851974 HRP851974:HRR851974 IBL851974:IBN851974 ILH851974:ILJ851974 IVD851974:IVF851974 JEZ851974:JFB851974 JOV851974:JOX851974 JYR851974:JYT851974 KIN851974:KIP851974 KSJ851974:KSL851974 LCF851974:LCH851974 LMB851974:LMD851974 LVX851974:LVZ851974 MFT851974:MFV851974 MPP851974:MPR851974 MZL851974:MZN851974 NJH851974:NJJ851974 NTD851974:NTF851974 OCZ851974:ODB851974 OMV851974:OMX851974 OWR851974:OWT851974 PGN851974:PGP851974 PQJ851974:PQL851974 QAF851974:QAH851974 QKB851974:QKD851974 QTX851974:QTZ851974 RDT851974:RDV851974 RNP851974:RNR851974 RXL851974:RXN851974 SHH851974:SHJ851974 SRD851974:SRF851974 TAZ851974:TBB851974 TKV851974:TKX851974 TUR851974:TUT851974 UEN851974:UEP851974 UOJ851974:UOL851974 UYF851974:UYH851974 VIB851974:VID851974 VRX851974:VRZ851974 WBT851974:WBV851974 WLP851974:WLR851974 WVL851974:WVN851974 D917510:F917510 IZ917510:JB917510 SV917510:SX917510 ACR917510:ACT917510 AMN917510:AMP917510 AWJ917510:AWL917510 BGF917510:BGH917510 BQB917510:BQD917510 BZX917510:BZZ917510 CJT917510:CJV917510 CTP917510:CTR917510 DDL917510:DDN917510 DNH917510:DNJ917510 DXD917510:DXF917510 EGZ917510:EHB917510 EQV917510:EQX917510 FAR917510:FAT917510 FKN917510:FKP917510 FUJ917510:FUL917510 GEF917510:GEH917510 GOB917510:GOD917510 GXX917510:GXZ917510 HHT917510:HHV917510 HRP917510:HRR917510 IBL917510:IBN917510 ILH917510:ILJ917510 IVD917510:IVF917510 JEZ917510:JFB917510 JOV917510:JOX917510 JYR917510:JYT917510 KIN917510:KIP917510 KSJ917510:KSL917510 LCF917510:LCH917510 LMB917510:LMD917510 LVX917510:LVZ917510 MFT917510:MFV917510 MPP917510:MPR917510 MZL917510:MZN917510 NJH917510:NJJ917510 NTD917510:NTF917510 OCZ917510:ODB917510 OMV917510:OMX917510 OWR917510:OWT917510 PGN917510:PGP917510 PQJ917510:PQL917510 QAF917510:QAH917510 QKB917510:QKD917510 QTX917510:QTZ917510 RDT917510:RDV917510 RNP917510:RNR917510 RXL917510:RXN917510 SHH917510:SHJ917510 SRD917510:SRF917510 TAZ917510:TBB917510 TKV917510:TKX917510 TUR917510:TUT917510 UEN917510:UEP917510 UOJ917510:UOL917510 UYF917510:UYH917510 VIB917510:VID917510 VRX917510:VRZ917510 WBT917510:WBV917510 WLP917510:WLR917510 WVL917510:WVN917510 D983046:F983046 IZ983046:JB983046 SV983046:SX983046 ACR983046:ACT983046 AMN983046:AMP983046 AWJ983046:AWL983046 BGF983046:BGH983046 BQB983046:BQD983046 BZX983046:BZZ983046 CJT983046:CJV983046 CTP983046:CTR983046 DDL983046:DDN983046 DNH983046:DNJ983046 DXD983046:DXF983046 EGZ983046:EHB983046 EQV983046:EQX983046 FAR983046:FAT983046 FKN983046:FKP983046 FUJ983046:FUL983046 GEF983046:GEH983046 GOB983046:GOD983046 GXX983046:GXZ983046 HHT983046:HHV983046 HRP983046:HRR983046 IBL983046:IBN983046 ILH983046:ILJ983046 IVD983046:IVF983046 JEZ983046:JFB983046 JOV983046:JOX983046 JYR983046:JYT983046 KIN983046:KIP983046 KSJ983046:KSL983046 LCF983046:LCH983046 LMB983046:LMD983046 LVX983046:LVZ983046 MFT983046:MFV983046 MPP983046:MPR983046 MZL983046:MZN983046 NJH983046:NJJ983046 NTD983046:NTF983046 OCZ983046:ODB983046 OMV983046:OMX983046 OWR983046:OWT983046 PGN983046:PGP983046 PQJ983046:PQL983046 QAF983046:QAH983046 QKB983046:QKD983046 QTX983046:QTZ983046 RDT983046:RDV983046 RNP983046:RNR983046 RXL983046:RXN983046 SHH983046:SHJ983046 SRD983046:SRF983046 TAZ983046:TBB983046 TKV983046:TKX983046 TUR983046:TUT983046 UEN983046:UEP983046 UOJ983046:UOL983046 UYF983046:UYH983046 VIB983046:VID983046 VRX983046:VRZ983046 WBT983046:WBV983046 WLP983046:WLR983046 WVL983046:WVN983046"/>
  </dataValidation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39997558519241921"/>
  </sheetPr>
  <dimension ref="A1:AQ104"/>
  <sheetViews>
    <sheetView zoomScaleNormal="100" workbookViewId="0">
      <pane ySplit="9" topLeftCell="A10" activePane="bottomLeft" state="frozen"/>
      <selection pane="bottomLeft" activeCell="B35" sqref="B35"/>
    </sheetView>
  </sheetViews>
  <sheetFormatPr defaultColWidth="9" defaultRowHeight="13.5"/>
  <cols>
    <col min="1" max="1" width="4.5" style="1" bestFit="1" customWidth="1"/>
    <col min="2" max="2" width="7.5" style="1" bestFit="1" customWidth="1"/>
    <col min="3" max="3" width="9" style="1"/>
    <col min="4" max="5" width="17.5" style="1" customWidth="1"/>
    <col min="6" max="6" width="12.5" style="1" customWidth="1"/>
    <col min="7" max="8" width="5.5" style="1" bestFit="1" customWidth="1"/>
    <col min="9" max="9" width="12.75" style="1" bestFit="1" customWidth="1"/>
    <col min="10" max="10" width="9.5" style="1" bestFit="1" customWidth="1"/>
    <col min="11" max="11" width="12.75" style="1" bestFit="1" customWidth="1"/>
    <col min="12" max="12" width="9.5" style="1" bestFit="1" customWidth="1"/>
    <col min="13" max="13" width="12.75" style="1" customWidth="1"/>
    <col min="14" max="14" width="9.5" style="1" customWidth="1"/>
    <col min="15" max="18" width="9" style="1"/>
    <col min="19" max="19" width="9" style="1" hidden="1" customWidth="1"/>
    <col min="20" max="20" width="13.875" style="2" hidden="1" customWidth="1"/>
    <col min="21" max="21" width="13.875" style="1" hidden="1" customWidth="1"/>
    <col min="22" max="22" width="9" style="1" hidden="1" customWidth="1"/>
    <col min="23" max="23" width="6.5" style="1" hidden="1" customWidth="1"/>
    <col min="24" max="25" width="16.125" style="1" hidden="1" customWidth="1"/>
    <col min="26" max="27" width="5.5" style="1" hidden="1" customWidth="1"/>
    <col min="28" max="28" width="9.5" style="5" hidden="1" customWidth="1"/>
    <col min="29" max="29" width="6.5" style="1" hidden="1" customWidth="1"/>
    <col min="30" max="31" width="16.125" style="1" hidden="1" customWidth="1"/>
    <col min="32" max="33" width="5.5" style="1" hidden="1" customWidth="1"/>
    <col min="34" max="34" width="9.5" style="1" hidden="1" customWidth="1"/>
    <col min="35" max="43" width="9" style="1" hidden="1" customWidth="1"/>
    <col min="44" max="59" width="9" style="1" customWidth="1"/>
    <col min="60" max="16384" width="9" style="1"/>
  </cols>
  <sheetData>
    <row r="1" spans="1:42" ht="17.25">
      <c r="A1" s="8" t="s">
        <v>81</v>
      </c>
      <c r="B1" s="8"/>
    </row>
    <row r="2" spans="1:42">
      <c r="A2" s="3"/>
      <c r="B2" s="3"/>
    </row>
    <row r="3" spans="1:42" ht="14.25" thickBot="1">
      <c r="A3" s="3"/>
      <c r="B3" s="3"/>
      <c r="C3" s="142" t="s">
        <v>200</v>
      </c>
      <c r="D3" s="24"/>
      <c r="E3" s="24"/>
      <c r="F3" s="24"/>
      <c r="G3" s="24"/>
      <c r="H3" s="24"/>
      <c r="I3" s="24"/>
      <c r="J3" s="24"/>
      <c r="K3" s="24"/>
      <c r="L3" s="24"/>
      <c r="N3" s="299" t="s">
        <v>192</v>
      </c>
      <c r="O3" s="299"/>
      <c r="P3" s="299"/>
    </row>
    <row r="4" spans="1:42" ht="14.25" thickBot="1">
      <c r="A4" s="3"/>
      <c r="B4" s="3"/>
      <c r="C4" s="142" t="s">
        <v>201</v>
      </c>
      <c r="D4" s="24"/>
      <c r="E4" s="24"/>
      <c r="F4" s="24"/>
      <c r="G4" s="24"/>
      <c r="H4" s="24"/>
      <c r="I4" s="24"/>
      <c r="J4" s="24"/>
      <c r="K4" s="24"/>
      <c r="L4" s="24"/>
      <c r="M4" s="118"/>
      <c r="N4" s="146"/>
      <c r="O4" s="145" t="s">
        <v>193</v>
      </c>
      <c r="P4" s="144" t="s">
        <v>194</v>
      </c>
    </row>
    <row r="5" spans="1:42">
      <c r="A5" s="3"/>
      <c r="B5" s="3"/>
      <c r="C5" s="46" t="s">
        <v>166</v>
      </c>
      <c r="D5" s="24"/>
      <c r="E5" s="24"/>
      <c r="F5" s="24"/>
      <c r="G5" s="24"/>
      <c r="H5" s="24"/>
      <c r="I5" s="24"/>
      <c r="J5" s="24"/>
      <c r="K5" s="24"/>
      <c r="L5" s="24"/>
      <c r="N5" s="147" t="s">
        <v>195</v>
      </c>
      <c r="O5" s="207"/>
      <c r="P5" s="209"/>
    </row>
    <row r="6" spans="1:42" ht="14.25" thickBot="1">
      <c r="A6" s="3"/>
      <c r="B6" s="3"/>
      <c r="C6" s="46" t="s">
        <v>189</v>
      </c>
      <c r="D6" s="24"/>
      <c r="E6" s="24"/>
      <c r="F6" s="24"/>
      <c r="G6" s="24"/>
      <c r="H6" s="24"/>
      <c r="I6" s="24"/>
      <c r="J6" s="24"/>
      <c r="K6" s="24"/>
      <c r="L6" s="24"/>
      <c r="N6" s="148" t="s">
        <v>196</v>
      </c>
      <c r="O6" s="208"/>
      <c r="P6" s="210"/>
    </row>
    <row r="7" spans="1:42" ht="14.25" thickBot="1"/>
    <row r="8" spans="1:42" ht="36.75" customHeight="1">
      <c r="A8" s="26"/>
      <c r="B8" s="250" t="s">
        <v>304</v>
      </c>
      <c r="C8" s="36" t="s">
        <v>305</v>
      </c>
      <c r="D8" s="36" t="s">
        <v>140</v>
      </c>
      <c r="E8" s="36" t="s">
        <v>141</v>
      </c>
      <c r="F8" s="232"/>
      <c r="G8" s="27" t="s">
        <v>38</v>
      </c>
      <c r="H8" s="29" t="s">
        <v>39</v>
      </c>
      <c r="I8" s="26" t="s">
        <v>41</v>
      </c>
      <c r="J8" s="29" t="s">
        <v>42</v>
      </c>
      <c r="K8" s="26" t="s">
        <v>43</v>
      </c>
      <c r="L8" s="29" t="s">
        <v>44</v>
      </c>
      <c r="M8" s="32" t="s">
        <v>45</v>
      </c>
      <c r="N8" s="33" t="s">
        <v>46</v>
      </c>
      <c r="O8" s="34" t="s">
        <v>49</v>
      </c>
      <c r="P8" s="34" t="s">
        <v>50</v>
      </c>
    </row>
    <row r="9" spans="1:42" ht="14.25" thickBot="1">
      <c r="A9" s="37" t="s">
        <v>47</v>
      </c>
      <c r="B9" s="251" t="s">
        <v>306</v>
      </c>
      <c r="C9" s="20">
        <v>1001</v>
      </c>
      <c r="D9" s="20" t="s">
        <v>48</v>
      </c>
      <c r="E9" s="20" t="s">
        <v>126</v>
      </c>
      <c r="F9" s="233"/>
      <c r="G9" s="20" t="s">
        <v>2</v>
      </c>
      <c r="H9" s="31">
        <v>2</v>
      </c>
      <c r="I9" s="30" t="s">
        <v>107</v>
      </c>
      <c r="J9" s="31">
        <v>12.53</v>
      </c>
      <c r="K9" s="30" t="s">
        <v>108</v>
      </c>
      <c r="L9" s="31" t="s">
        <v>84</v>
      </c>
      <c r="M9" s="30" t="s">
        <v>109</v>
      </c>
      <c r="N9" s="31" t="s">
        <v>116</v>
      </c>
      <c r="O9" s="35" t="s">
        <v>66</v>
      </c>
      <c r="P9" s="35" t="s">
        <v>106</v>
      </c>
      <c r="W9" s="5" t="s">
        <v>79</v>
      </c>
      <c r="X9" s="5" t="s">
        <v>51</v>
      </c>
      <c r="Y9" s="5" t="s">
        <v>127</v>
      </c>
      <c r="Z9" s="5" t="s">
        <v>38</v>
      </c>
      <c r="AA9" s="5" t="s">
        <v>1</v>
      </c>
      <c r="AB9" s="10" t="s">
        <v>190</v>
      </c>
      <c r="AC9" s="5" t="s">
        <v>79</v>
      </c>
      <c r="AD9" s="5" t="s">
        <v>51</v>
      </c>
      <c r="AE9" s="5" t="s">
        <v>127</v>
      </c>
      <c r="AF9" s="5" t="s">
        <v>38</v>
      </c>
      <c r="AG9" s="5" t="s">
        <v>1</v>
      </c>
      <c r="AH9" s="5" t="s">
        <v>190</v>
      </c>
      <c r="AI9" s="1" t="s">
        <v>191</v>
      </c>
      <c r="AJ9" s="1">
        <f>COUNT(AJ10:AJ99)</f>
        <v>0</v>
      </c>
      <c r="AK9" s="1" t="s">
        <v>197</v>
      </c>
      <c r="AL9" s="1">
        <f>COUNT(AL10:AL99)</f>
        <v>0</v>
      </c>
      <c r="AM9" s="1" t="s">
        <v>198</v>
      </c>
      <c r="AN9" s="1">
        <f>COUNT(AN10:AN99)</f>
        <v>0</v>
      </c>
      <c r="AO9" s="1" t="s">
        <v>199</v>
      </c>
      <c r="AP9" s="1">
        <f>COUNT(AP10:AP99)</f>
        <v>0</v>
      </c>
    </row>
    <row r="10" spans="1:42">
      <c r="A10" s="38">
        <v>1</v>
      </c>
      <c r="B10" s="252"/>
      <c r="C10" s="63"/>
      <c r="D10" s="63"/>
      <c r="E10" s="63"/>
      <c r="F10" s="234"/>
      <c r="G10" s="63"/>
      <c r="H10" s="64"/>
      <c r="I10" s="65"/>
      <c r="J10" s="205"/>
      <c r="K10" s="65"/>
      <c r="L10" s="205"/>
      <c r="M10" s="65"/>
      <c r="N10" s="211"/>
      <c r="O10" s="66"/>
      <c r="P10" s="66"/>
      <c r="T10" s="73"/>
      <c r="U10" s="74"/>
      <c r="W10" s="5" t="str">
        <f t="shared" ref="W10:W41" si="0">IF(G10="男",C10,"")</f>
        <v/>
      </c>
      <c r="X10" s="5" t="str">
        <f t="shared" ref="X10:X41" si="1">IF(G10="男",D10,"")</f>
        <v/>
      </c>
      <c r="Y10" s="5" t="str">
        <f t="shared" ref="Y10:Y41" si="2">IF(G10="男",E10,"")</f>
        <v/>
      </c>
      <c r="Z10" s="5" t="str">
        <f t="shared" ref="Z10:Z41" si="3">IF(G10="男",G10,"")</f>
        <v/>
      </c>
      <c r="AA10" s="5" t="str">
        <f t="shared" ref="AA10:AA41" si="4">IF(G10="男",IF(H10="","",H10),"")</f>
        <v/>
      </c>
      <c r="AB10" s="10" t="str">
        <f>IF(G10="男",data_kyogisha!A2,"")</f>
        <v/>
      </c>
      <c r="AC10" s="5" t="str">
        <f t="shared" ref="AC10:AC41" si="5">IF(G10="女",C10,"")</f>
        <v/>
      </c>
      <c r="AD10" s="5" t="str">
        <f t="shared" ref="AD10:AD41" si="6">IF(G10="女",D10,"")</f>
        <v/>
      </c>
      <c r="AE10" s="5" t="str">
        <f t="shared" ref="AE10:AE41" si="7">IF(G10="女",E10,"")</f>
        <v/>
      </c>
      <c r="AF10" s="5" t="str">
        <f t="shared" ref="AF10:AF41" si="8">IF(G10="女",G10,"")</f>
        <v/>
      </c>
      <c r="AG10" s="5" t="str">
        <f t="shared" ref="AG10:AG41" si="9">IF(G10="女",IF(H10="","",H10),"")</f>
        <v/>
      </c>
      <c r="AH10" s="1" t="str">
        <f>IF(G10="女",data_kyogisha!A2,"")</f>
        <v/>
      </c>
      <c r="AI10" s="1">
        <f>IF(AND(G10="男",O10="○"),1,0)</f>
        <v>0</v>
      </c>
      <c r="AJ10" s="1" t="str">
        <f>IF(AND(G10="男",O10="○"),C10,"")</f>
        <v/>
      </c>
      <c r="AK10" s="1">
        <f>IF(AND(G10="男",P10="○"),1,0)</f>
        <v>0</v>
      </c>
      <c r="AL10" s="1" t="str">
        <f>IF(AND(G10="男",P10="○"),C10,"")</f>
        <v/>
      </c>
      <c r="AM10" s="1">
        <f>IF(AND(G10="女",O10="○"),1,0)</f>
        <v>0</v>
      </c>
      <c r="AN10" s="1" t="str">
        <f>IF(AND(G10="女",O10="○"),C10,"")</f>
        <v/>
      </c>
      <c r="AO10" s="1">
        <f>IF(AND(G10="女",P10="○"),1,0)</f>
        <v>0</v>
      </c>
      <c r="AP10" s="1" t="str">
        <f>IF(AND(G10="女",P10="○"),C10,"")</f>
        <v/>
      </c>
    </row>
    <row r="11" spans="1:42">
      <c r="A11" s="38">
        <v>2</v>
      </c>
      <c r="B11" s="252"/>
      <c r="C11" s="63"/>
      <c r="D11" s="63"/>
      <c r="E11" s="63"/>
      <c r="F11" s="234"/>
      <c r="G11" s="63"/>
      <c r="H11" s="64"/>
      <c r="I11" s="65"/>
      <c r="J11" s="205"/>
      <c r="K11" s="65"/>
      <c r="L11" s="205"/>
      <c r="M11" s="65"/>
      <c r="N11" s="211"/>
      <c r="O11" s="66"/>
      <c r="P11" s="66"/>
      <c r="S11" s="1" t="s">
        <v>65</v>
      </c>
      <c r="T11" s="75" t="str">
        <f>IF(種目情報!A4="","",種目情報!A4)</f>
        <v>男100m</v>
      </c>
      <c r="U11" s="76" t="str">
        <f>IF(種目情報!E4="","",種目情報!E4)</f>
        <v>女100m</v>
      </c>
      <c r="V11" s="1" t="s">
        <v>66</v>
      </c>
      <c r="W11" s="5" t="str">
        <f t="shared" si="0"/>
        <v/>
      </c>
      <c r="X11" s="5" t="str">
        <f t="shared" si="1"/>
        <v/>
      </c>
      <c r="Y11" s="5" t="str">
        <f t="shared" si="2"/>
        <v/>
      </c>
      <c r="Z11" s="5" t="str">
        <f t="shared" si="3"/>
        <v/>
      </c>
      <c r="AA11" s="5" t="str">
        <f t="shared" si="4"/>
        <v/>
      </c>
      <c r="AB11" s="10" t="str">
        <f>IF(G11="男",data_kyogisha!A3,"")</f>
        <v/>
      </c>
      <c r="AC11" s="5" t="str">
        <f t="shared" si="5"/>
        <v/>
      </c>
      <c r="AD11" s="5" t="str">
        <f t="shared" si="6"/>
        <v/>
      </c>
      <c r="AE11" s="5" t="str">
        <f t="shared" si="7"/>
        <v/>
      </c>
      <c r="AF11" s="5" t="str">
        <f t="shared" si="8"/>
        <v/>
      </c>
      <c r="AG11" s="5" t="str">
        <f t="shared" si="9"/>
        <v/>
      </c>
      <c r="AH11" s="5" t="str">
        <f>IF(G11="女",data_kyogisha!A3,"")</f>
        <v/>
      </c>
      <c r="AI11" s="1">
        <f>IF(AND(G11="男",O11="○"),AI10+1,AI10)</f>
        <v>0</v>
      </c>
      <c r="AJ11" s="1" t="str">
        <f t="shared" ref="AJ11:AJ73" si="10">IF(AND(G11="男",O11="○"),C11,"")</f>
        <v/>
      </c>
      <c r="AK11" s="1">
        <f>IF(AND(G11="男",P11="○"),AK10+1,AK10)</f>
        <v>0</v>
      </c>
      <c r="AL11" s="1" t="str">
        <f>IF(AND(G11="男",P11="○"),C11,"")</f>
        <v/>
      </c>
      <c r="AM11" s="1">
        <f>IF(AND(G11="女",O11="○"),AM10+1,AM10)</f>
        <v>0</v>
      </c>
      <c r="AN11" s="1" t="str">
        <f>IF(AND(G11="女",O11="○"),C11,"")</f>
        <v/>
      </c>
      <c r="AO11" s="1">
        <f>IF(AND(G11="女",P11="○"),AO10+1,AO10)</f>
        <v>0</v>
      </c>
      <c r="AP11" s="1" t="str">
        <f>IF(AND(G11="女",P11="○"),C11,"")</f>
        <v/>
      </c>
    </row>
    <row r="12" spans="1:42">
      <c r="A12" s="38">
        <v>3</v>
      </c>
      <c r="B12" s="252"/>
      <c r="C12" s="63"/>
      <c r="D12" s="63"/>
      <c r="E12" s="63"/>
      <c r="F12" s="234"/>
      <c r="G12" s="63"/>
      <c r="H12" s="64"/>
      <c r="I12" s="65"/>
      <c r="J12" s="205"/>
      <c r="K12" s="65"/>
      <c r="L12" s="205"/>
      <c r="M12" s="65"/>
      <c r="N12" s="211"/>
      <c r="O12" s="66"/>
      <c r="P12" s="66"/>
      <c r="S12" s="1" t="s">
        <v>64</v>
      </c>
      <c r="T12" s="75" t="str">
        <f>IF(種目情報!A5="","",種目情報!A5)</f>
        <v>男200m</v>
      </c>
      <c r="U12" s="76" t="str">
        <f>IF(種目情報!E5="","",種目情報!E5)</f>
        <v>女200m</v>
      </c>
      <c r="W12" s="5" t="str">
        <f t="shared" si="0"/>
        <v/>
      </c>
      <c r="X12" s="5" t="str">
        <f t="shared" si="1"/>
        <v/>
      </c>
      <c r="Y12" s="5" t="str">
        <f t="shared" si="2"/>
        <v/>
      </c>
      <c r="Z12" s="5" t="str">
        <f t="shared" si="3"/>
        <v/>
      </c>
      <c r="AA12" s="5" t="str">
        <f t="shared" si="4"/>
        <v/>
      </c>
      <c r="AB12" s="10" t="str">
        <f>IF(G12="男",data_kyogisha!A4,"")</f>
        <v/>
      </c>
      <c r="AC12" s="5" t="str">
        <f t="shared" si="5"/>
        <v/>
      </c>
      <c r="AD12" s="5" t="str">
        <f t="shared" si="6"/>
        <v/>
      </c>
      <c r="AE12" s="5" t="str">
        <f t="shared" si="7"/>
        <v/>
      </c>
      <c r="AF12" s="5" t="str">
        <f t="shared" si="8"/>
        <v/>
      </c>
      <c r="AG12" s="5" t="str">
        <f t="shared" si="9"/>
        <v/>
      </c>
      <c r="AH12" s="5" t="str">
        <f>IF(G12="女",data_kyogisha!A4,"")</f>
        <v/>
      </c>
      <c r="AI12" s="1">
        <f t="shared" ref="AI12:AI74" si="11">IF(AND(G12="男",O12="○"),AI11+1,AI11)</f>
        <v>0</v>
      </c>
      <c r="AJ12" s="1" t="str">
        <f t="shared" si="10"/>
        <v/>
      </c>
      <c r="AK12" s="1">
        <f t="shared" ref="AK12:AK75" si="12">IF(AND(G12="男",P12="○"),AK11+1,AK11)</f>
        <v>0</v>
      </c>
      <c r="AL12" s="1" t="str">
        <f t="shared" ref="AL12:AL74" si="13">IF(AND(G12="男",P12="○"),C12,"")</f>
        <v/>
      </c>
      <c r="AM12" s="1">
        <f t="shared" ref="AM12:AM19" si="14">IF(AND(G12="女",O12="○"),AM11+1,AM11)</f>
        <v>0</v>
      </c>
      <c r="AN12" s="1" t="str">
        <f t="shared" ref="AN12:AN19" si="15">IF(AND(G12="女",O12="○"),C12,"")</f>
        <v/>
      </c>
      <c r="AO12" s="1">
        <f t="shared" ref="AO12:AO75" si="16">IF(AND(G12="女",P12="○"),AO11+1,AO11)</f>
        <v>0</v>
      </c>
      <c r="AP12" s="1" t="str">
        <f t="shared" ref="AP12:AP75" si="17">IF(AND(G12="女",P12="○"),C12,"")</f>
        <v/>
      </c>
    </row>
    <row r="13" spans="1:42">
      <c r="A13" s="38">
        <v>4</v>
      </c>
      <c r="B13" s="252"/>
      <c r="C13" s="63"/>
      <c r="D13" s="63"/>
      <c r="E13" s="63"/>
      <c r="F13" s="234"/>
      <c r="G13" s="63"/>
      <c r="H13" s="64"/>
      <c r="I13" s="65"/>
      <c r="J13" s="205"/>
      <c r="K13" s="65"/>
      <c r="L13" s="205"/>
      <c r="M13" s="65"/>
      <c r="N13" s="211"/>
      <c r="O13" s="66"/>
      <c r="P13" s="66"/>
      <c r="T13" s="75" t="str">
        <f>IF(種目情報!A6="","",種目情報!A6)</f>
        <v>男400m</v>
      </c>
      <c r="U13" s="76" t="str">
        <f>IF(種目情報!E6="","",種目情報!E6)</f>
        <v>女400m</v>
      </c>
      <c r="W13" s="5" t="str">
        <f t="shared" si="0"/>
        <v/>
      </c>
      <c r="X13" s="5" t="str">
        <f t="shared" si="1"/>
        <v/>
      </c>
      <c r="Y13" s="5" t="str">
        <f t="shared" si="2"/>
        <v/>
      </c>
      <c r="Z13" s="5" t="str">
        <f t="shared" si="3"/>
        <v/>
      </c>
      <c r="AA13" s="5" t="str">
        <f t="shared" si="4"/>
        <v/>
      </c>
      <c r="AB13" s="10" t="str">
        <f>IF(G13="男",data_kyogisha!A5,"")</f>
        <v/>
      </c>
      <c r="AC13" s="5" t="str">
        <f t="shared" si="5"/>
        <v/>
      </c>
      <c r="AD13" s="5" t="str">
        <f t="shared" si="6"/>
        <v/>
      </c>
      <c r="AE13" s="5" t="str">
        <f t="shared" si="7"/>
        <v/>
      </c>
      <c r="AF13" s="5" t="str">
        <f t="shared" si="8"/>
        <v/>
      </c>
      <c r="AG13" s="5" t="str">
        <f t="shared" si="9"/>
        <v/>
      </c>
      <c r="AH13" s="5" t="str">
        <f>IF(G13="女",data_kyogisha!A5,"")</f>
        <v/>
      </c>
      <c r="AI13" s="1">
        <f t="shared" si="11"/>
        <v>0</v>
      </c>
      <c r="AJ13" s="1" t="str">
        <f t="shared" si="10"/>
        <v/>
      </c>
      <c r="AK13" s="1">
        <f t="shared" si="12"/>
        <v>0</v>
      </c>
      <c r="AL13" s="1" t="str">
        <f t="shared" si="13"/>
        <v/>
      </c>
      <c r="AM13" s="1">
        <f t="shared" si="14"/>
        <v>0</v>
      </c>
      <c r="AN13" s="1" t="str">
        <f t="shared" si="15"/>
        <v/>
      </c>
      <c r="AO13" s="1">
        <f t="shared" si="16"/>
        <v>0</v>
      </c>
      <c r="AP13" s="1" t="str">
        <f t="shared" si="17"/>
        <v/>
      </c>
    </row>
    <row r="14" spans="1:42">
      <c r="A14" s="38">
        <v>5</v>
      </c>
      <c r="B14" s="252"/>
      <c r="C14" s="63"/>
      <c r="D14" s="63"/>
      <c r="E14" s="63"/>
      <c r="F14" s="234"/>
      <c r="G14" s="63"/>
      <c r="H14" s="64"/>
      <c r="I14" s="65"/>
      <c r="J14" s="205"/>
      <c r="K14" s="65"/>
      <c r="L14" s="205"/>
      <c r="M14" s="65"/>
      <c r="N14" s="211"/>
      <c r="O14" s="66"/>
      <c r="P14" s="66"/>
      <c r="T14" s="75" t="str">
        <f>IF(種目情報!A7="","",種目情報!A7)</f>
        <v>男800m</v>
      </c>
      <c r="U14" s="76" t="str">
        <f>IF(種目情報!E7="","",種目情報!E7)</f>
        <v>女800m</v>
      </c>
      <c r="W14" s="5" t="str">
        <f t="shared" si="0"/>
        <v/>
      </c>
      <c r="X14" s="5" t="str">
        <f t="shared" si="1"/>
        <v/>
      </c>
      <c r="Y14" s="5" t="str">
        <f t="shared" si="2"/>
        <v/>
      </c>
      <c r="Z14" s="5" t="str">
        <f t="shared" si="3"/>
        <v/>
      </c>
      <c r="AA14" s="5" t="str">
        <f t="shared" si="4"/>
        <v/>
      </c>
      <c r="AB14" s="10" t="str">
        <f>IF(G14="男",data_kyogisha!A6,"")</f>
        <v/>
      </c>
      <c r="AC14" s="5" t="str">
        <f t="shared" si="5"/>
        <v/>
      </c>
      <c r="AD14" s="5" t="str">
        <f t="shared" si="6"/>
        <v/>
      </c>
      <c r="AE14" s="5" t="str">
        <f t="shared" si="7"/>
        <v/>
      </c>
      <c r="AF14" s="5" t="str">
        <f t="shared" si="8"/>
        <v/>
      </c>
      <c r="AG14" s="5" t="str">
        <f t="shared" si="9"/>
        <v/>
      </c>
      <c r="AH14" s="5" t="str">
        <f>IF(G14="女",data_kyogisha!A6,"")</f>
        <v/>
      </c>
      <c r="AI14" s="1">
        <f t="shared" si="11"/>
        <v>0</v>
      </c>
      <c r="AJ14" s="1" t="str">
        <f t="shared" si="10"/>
        <v/>
      </c>
      <c r="AK14" s="1">
        <f t="shared" si="12"/>
        <v>0</v>
      </c>
      <c r="AL14" s="1" t="str">
        <f t="shared" si="13"/>
        <v/>
      </c>
      <c r="AM14" s="1">
        <f t="shared" si="14"/>
        <v>0</v>
      </c>
      <c r="AN14" s="1" t="str">
        <f t="shared" si="15"/>
        <v/>
      </c>
      <c r="AO14" s="1">
        <f t="shared" si="16"/>
        <v>0</v>
      </c>
      <c r="AP14" s="1" t="str">
        <f t="shared" si="17"/>
        <v/>
      </c>
    </row>
    <row r="15" spans="1:42">
      <c r="A15" s="38">
        <v>6</v>
      </c>
      <c r="B15" s="252"/>
      <c r="C15" s="63"/>
      <c r="D15" s="63"/>
      <c r="E15" s="63"/>
      <c r="F15" s="234"/>
      <c r="G15" s="63"/>
      <c r="H15" s="64"/>
      <c r="I15" s="65"/>
      <c r="J15" s="205"/>
      <c r="K15" s="65"/>
      <c r="L15" s="205"/>
      <c r="M15" s="65"/>
      <c r="N15" s="211"/>
      <c r="O15" s="66"/>
      <c r="P15" s="66"/>
      <c r="T15" s="75" t="str">
        <f>IF(種目情報!A8="","",種目情報!A8)</f>
        <v>男1500m</v>
      </c>
      <c r="U15" s="76" t="str">
        <f>IF(種目情報!E8="","",種目情報!E8)</f>
        <v>女1500m</v>
      </c>
      <c r="W15" s="5" t="str">
        <f t="shared" si="0"/>
        <v/>
      </c>
      <c r="X15" s="5" t="str">
        <f t="shared" si="1"/>
        <v/>
      </c>
      <c r="Y15" s="5" t="str">
        <f t="shared" si="2"/>
        <v/>
      </c>
      <c r="Z15" s="5" t="str">
        <f t="shared" si="3"/>
        <v/>
      </c>
      <c r="AA15" s="5" t="str">
        <f t="shared" si="4"/>
        <v/>
      </c>
      <c r="AB15" s="10" t="str">
        <f>IF(G15="男",data_kyogisha!A7,"")</f>
        <v/>
      </c>
      <c r="AC15" s="5" t="str">
        <f t="shared" si="5"/>
        <v/>
      </c>
      <c r="AD15" s="5" t="str">
        <f t="shared" si="6"/>
        <v/>
      </c>
      <c r="AE15" s="5" t="str">
        <f t="shared" si="7"/>
        <v/>
      </c>
      <c r="AF15" s="5" t="str">
        <f t="shared" si="8"/>
        <v/>
      </c>
      <c r="AG15" s="5" t="str">
        <f t="shared" si="9"/>
        <v/>
      </c>
      <c r="AH15" s="5" t="str">
        <f>IF(G15="女",data_kyogisha!A7,"")</f>
        <v/>
      </c>
      <c r="AI15" s="1">
        <f t="shared" si="11"/>
        <v>0</v>
      </c>
      <c r="AJ15" s="1" t="str">
        <f t="shared" si="10"/>
        <v/>
      </c>
      <c r="AK15" s="1">
        <f t="shared" si="12"/>
        <v>0</v>
      </c>
      <c r="AL15" s="1" t="str">
        <f t="shared" si="13"/>
        <v/>
      </c>
      <c r="AM15" s="1">
        <f t="shared" si="14"/>
        <v>0</v>
      </c>
      <c r="AN15" s="1" t="str">
        <f t="shared" si="15"/>
        <v/>
      </c>
      <c r="AO15" s="1">
        <f t="shared" si="16"/>
        <v>0</v>
      </c>
      <c r="AP15" s="1" t="str">
        <f t="shared" si="17"/>
        <v/>
      </c>
    </row>
    <row r="16" spans="1:42">
      <c r="A16" s="38">
        <v>7</v>
      </c>
      <c r="B16" s="252"/>
      <c r="C16" s="63"/>
      <c r="D16" s="63"/>
      <c r="E16" s="63"/>
      <c r="F16" s="234"/>
      <c r="G16" s="63"/>
      <c r="H16" s="64"/>
      <c r="I16" s="65"/>
      <c r="J16" s="205"/>
      <c r="K16" s="65"/>
      <c r="L16" s="205"/>
      <c r="M16" s="65"/>
      <c r="N16" s="211"/>
      <c r="O16" s="66"/>
      <c r="P16" s="66"/>
      <c r="T16" s="75" t="str">
        <f>IF(種目情報!A9="","",種目情報!A9)</f>
        <v>男中学3000m</v>
      </c>
      <c r="U16" s="76" t="str">
        <f>IF(種目情報!E9="","",種目情報!E9)</f>
        <v>女3000m</v>
      </c>
      <c r="W16" s="5" t="str">
        <f t="shared" si="0"/>
        <v/>
      </c>
      <c r="X16" s="5" t="str">
        <f t="shared" si="1"/>
        <v/>
      </c>
      <c r="Y16" s="5" t="str">
        <f t="shared" si="2"/>
        <v/>
      </c>
      <c r="Z16" s="5" t="str">
        <f t="shared" si="3"/>
        <v/>
      </c>
      <c r="AA16" s="5" t="str">
        <f t="shared" si="4"/>
        <v/>
      </c>
      <c r="AB16" s="10" t="str">
        <f>IF(G16="男",data_kyogisha!A8,"")</f>
        <v/>
      </c>
      <c r="AC16" s="5" t="str">
        <f t="shared" si="5"/>
        <v/>
      </c>
      <c r="AD16" s="5" t="str">
        <f t="shared" si="6"/>
        <v/>
      </c>
      <c r="AE16" s="5" t="str">
        <f t="shared" si="7"/>
        <v/>
      </c>
      <c r="AF16" s="5" t="str">
        <f t="shared" si="8"/>
        <v/>
      </c>
      <c r="AG16" s="5" t="str">
        <f t="shared" si="9"/>
        <v/>
      </c>
      <c r="AH16" s="5" t="str">
        <f>IF(G16="女",data_kyogisha!A8,"")</f>
        <v/>
      </c>
      <c r="AI16" s="1">
        <f t="shared" si="11"/>
        <v>0</v>
      </c>
      <c r="AJ16" s="1" t="str">
        <f t="shared" si="10"/>
        <v/>
      </c>
      <c r="AK16" s="1">
        <f t="shared" si="12"/>
        <v>0</v>
      </c>
      <c r="AL16" s="1" t="str">
        <f t="shared" si="13"/>
        <v/>
      </c>
      <c r="AM16" s="1">
        <f t="shared" si="14"/>
        <v>0</v>
      </c>
      <c r="AN16" s="1" t="str">
        <f t="shared" si="15"/>
        <v/>
      </c>
      <c r="AO16" s="1">
        <f t="shared" si="16"/>
        <v>0</v>
      </c>
      <c r="AP16" s="1" t="str">
        <f t="shared" si="17"/>
        <v/>
      </c>
    </row>
    <row r="17" spans="1:42">
      <c r="A17" s="38">
        <v>8</v>
      </c>
      <c r="B17" s="252"/>
      <c r="C17" s="63"/>
      <c r="D17" s="63"/>
      <c r="E17" s="63"/>
      <c r="F17" s="234"/>
      <c r="G17" s="63"/>
      <c r="H17" s="64"/>
      <c r="I17" s="65"/>
      <c r="J17" s="205"/>
      <c r="K17" s="65"/>
      <c r="L17" s="205"/>
      <c r="M17" s="65"/>
      <c r="N17" s="211"/>
      <c r="O17" s="66"/>
      <c r="P17" s="66"/>
      <c r="T17" s="75" t="str">
        <f>IF(種目情報!A10="","",種目情報!A10)</f>
        <v>男110mJH</v>
      </c>
      <c r="U17" s="76" t="str">
        <f>IF(種目情報!E10="","",種目情報!E10)</f>
        <v>女100mYH</v>
      </c>
      <c r="W17" s="5" t="str">
        <f t="shared" si="0"/>
        <v/>
      </c>
      <c r="X17" s="5" t="str">
        <f t="shared" si="1"/>
        <v/>
      </c>
      <c r="Y17" s="5" t="str">
        <f t="shared" si="2"/>
        <v/>
      </c>
      <c r="Z17" s="5" t="str">
        <f t="shared" si="3"/>
        <v/>
      </c>
      <c r="AA17" s="5" t="str">
        <f t="shared" si="4"/>
        <v/>
      </c>
      <c r="AB17" s="10" t="str">
        <f>IF(G17="男",data_kyogisha!A9,"")</f>
        <v/>
      </c>
      <c r="AC17" s="5" t="str">
        <f t="shared" si="5"/>
        <v/>
      </c>
      <c r="AD17" s="5" t="str">
        <f t="shared" si="6"/>
        <v/>
      </c>
      <c r="AE17" s="5" t="str">
        <f t="shared" si="7"/>
        <v/>
      </c>
      <c r="AF17" s="5" t="str">
        <f t="shared" si="8"/>
        <v/>
      </c>
      <c r="AG17" s="5" t="str">
        <f t="shared" si="9"/>
        <v/>
      </c>
      <c r="AH17" s="5" t="str">
        <f>IF(G17="女",data_kyogisha!A9,"")</f>
        <v/>
      </c>
      <c r="AI17" s="1">
        <f t="shared" si="11"/>
        <v>0</v>
      </c>
      <c r="AJ17" s="1" t="str">
        <f t="shared" si="10"/>
        <v/>
      </c>
      <c r="AK17" s="1">
        <f t="shared" si="12"/>
        <v>0</v>
      </c>
      <c r="AL17" s="1" t="str">
        <f t="shared" si="13"/>
        <v/>
      </c>
      <c r="AM17" s="1">
        <f t="shared" si="14"/>
        <v>0</v>
      </c>
      <c r="AN17" s="1" t="str">
        <f t="shared" si="15"/>
        <v/>
      </c>
      <c r="AO17" s="1">
        <f t="shared" si="16"/>
        <v>0</v>
      </c>
      <c r="AP17" s="1" t="str">
        <f t="shared" si="17"/>
        <v/>
      </c>
    </row>
    <row r="18" spans="1:42">
      <c r="A18" s="38">
        <v>9</v>
      </c>
      <c r="B18" s="252"/>
      <c r="C18" s="63"/>
      <c r="D18" s="63"/>
      <c r="E18" s="63"/>
      <c r="F18" s="234"/>
      <c r="G18" s="63"/>
      <c r="H18" s="64"/>
      <c r="I18" s="65"/>
      <c r="J18" s="205"/>
      <c r="K18" s="65"/>
      <c r="L18" s="205"/>
      <c r="M18" s="65"/>
      <c r="N18" s="211"/>
      <c r="O18" s="66"/>
      <c r="P18" s="66"/>
      <c r="T18" s="75" t="str">
        <f>IF(種目情報!A11="","",種目情報!A11)</f>
        <v>男中学110mH</v>
      </c>
      <c r="U18" s="76" t="str">
        <f>IF(種目情報!E11="","",種目情報!E11)</f>
        <v>女中学100mH</v>
      </c>
      <c r="W18" s="5" t="str">
        <f t="shared" si="0"/>
        <v/>
      </c>
      <c r="X18" s="5" t="str">
        <f t="shared" si="1"/>
        <v/>
      </c>
      <c r="Y18" s="5" t="str">
        <f t="shared" si="2"/>
        <v/>
      </c>
      <c r="Z18" s="5" t="str">
        <f t="shared" si="3"/>
        <v/>
      </c>
      <c r="AA18" s="5" t="str">
        <f t="shared" si="4"/>
        <v/>
      </c>
      <c r="AB18" s="10" t="str">
        <f>IF(G18="男",data_kyogisha!A10,"")</f>
        <v/>
      </c>
      <c r="AC18" s="5" t="str">
        <f t="shared" si="5"/>
        <v/>
      </c>
      <c r="AD18" s="5" t="str">
        <f t="shared" si="6"/>
        <v/>
      </c>
      <c r="AE18" s="5" t="str">
        <f t="shared" si="7"/>
        <v/>
      </c>
      <c r="AF18" s="5" t="str">
        <f t="shared" si="8"/>
        <v/>
      </c>
      <c r="AG18" s="5" t="str">
        <f t="shared" si="9"/>
        <v/>
      </c>
      <c r="AH18" s="5" t="str">
        <f>IF(G18="女",data_kyogisha!A10,"")</f>
        <v/>
      </c>
      <c r="AI18" s="1">
        <f t="shared" si="11"/>
        <v>0</v>
      </c>
      <c r="AJ18" s="1" t="str">
        <f t="shared" si="10"/>
        <v/>
      </c>
      <c r="AK18" s="1">
        <f t="shared" si="12"/>
        <v>0</v>
      </c>
      <c r="AL18" s="1" t="str">
        <f t="shared" si="13"/>
        <v/>
      </c>
      <c r="AM18" s="1">
        <f t="shared" si="14"/>
        <v>0</v>
      </c>
      <c r="AN18" s="1" t="str">
        <f t="shared" si="15"/>
        <v/>
      </c>
      <c r="AO18" s="1">
        <f t="shared" si="16"/>
        <v>0</v>
      </c>
      <c r="AP18" s="1" t="str">
        <f t="shared" si="17"/>
        <v/>
      </c>
    </row>
    <row r="19" spans="1:42">
      <c r="A19" s="38">
        <v>10</v>
      </c>
      <c r="B19" s="252"/>
      <c r="C19" s="63"/>
      <c r="D19" s="63"/>
      <c r="E19" s="63"/>
      <c r="F19" s="234"/>
      <c r="G19" s="63"/>
      <c r="H19" s="64"/>
      <c r="I19" s="65"/>
      <c r="J19" s="205"/>
      <c r="K19" s="65"/>
      <c r="L19" s="205"/>
      <c r="M19" s="65"/>
      <c r="N19" s="211"/>
      <c r="O19" s="66"/>
      <c r="P19" s="66"/>
      <c r="T19" s="75" t="str">
        <f>IF(種目情報!A12="","",種目情報!A12)</f>
        <v>男走高跳</v>
      </c>
      <c r="U19" s="76" t="str">
        <f>IF(種目情報!E12="","",種目情報!E12)</f>
        <v>女走高跳</v>
      </c>
      <c r="W19" s="5" t="str">
        <f t="shared" si="0"/>
        <v/>
      </c>
      <c r="X19" s="5" t="str">
        <f t="shared" si="1"/>
        <v/>
      </c>
      <c r="Y19" s="5" t="str">
        <f t="shared" si="2"/>
        <v/>
      </c>
      <c r="Z19" s="5" t="str">
        <f t="shared" si="3"/>
        <v/>
      </c>
      <c r="AA19" s="5" t="str">
        <f t="shared" si="4"/>
        <v/>
      </c>
      <c r="AB19" s="10" t="str">
        <f>IF(G19="男",data_kyogisha!A11,"")</f>
        <v/>
      </c>
      <c r="AC19" s="5" t="str">
        <f t="shared" si="5"/>
        <v/>
      </c>
      <c r="AD19" s="5" t="str">
        <f t="shared" si="6"/>
        <v/>
      </c>
      <c r="AE19" s="5" t="str">
        <f t="shared" si="7"/>
        <v/>
      </c>
      <c r="AF19" s="5" t="str">
        <f t="shared" si="8"/>
        <v/>
      </c>
      <c r="AG19" s="5" t="str">
        <f t="shared" si="9"/>
        <v/>
      </c>
      <c r="AH19" s="5" t="str">
        <f>IF(G19="女",data_kyogisha!A11,"")</f>
        <v/>
      </c>
      <c r="AI19" s="1">
        <f t="shared" si="11"/>
        <v>0</v>
      </c>
      <c r="AJ19" s="1" t="str">
        <f t="shared" si="10"/>
        <v/>
      </c>
      <c r="AK19" s="1">
        <f t="shared" si="12"/>
        <v>0</v>
      </c>
      <c r="AL19" s="1" t="str">
        <f t="shared" si="13"/>
        <v/>
      </c>
      <c r="AM19" s="1">
        <f t="shared" si="14"/>
        <v>0</v>
      </c>
      <c r="AN19" s="1" t="str">
        <f t="shared" si="15"/>
        <v/>
      </c>
      <c r="AO19" s="1">
        <f t="shared" si="16"/>
        <v>0</v>
      </c>
      <c r="AP19" s="1" t="str">
        <f t="shared" si="17"/>
        <v/>
      </c>
    </row>
    <row r="20" spans="1:42">
      <c r="A20" s="38">
        <v>11</v>
      </c>
      <c r="B20" s="252"/>
      <c r="C20" s="63"/>
      <c r="D20" s="63"/>
      <c r="E20" s="63"/>
      <c r="F20" s="234"/>
      <c r="G20" s="63"/>
      <c r="H20" s="64"/>
      <c r="I20" s="65"/>
      <c r="J20" s="205"/>
      <c r="K20" s="65"/>
      <c r="L20" s="205"/>
      <c r="M20" s="65"/>
      <c r="N20" s="211"/>
      <c r="O20" s="66"/>
      <c r="P20" s="66"/>
      <c r="T20" s="75" t="str">
        <f>IF(種目情報!A13="","",種目情報!A13)</f>
        <v>男棒高跳</v>
      </c>
      <c r="U20" s="76" t="str">
        <f>IF(種目情報!E13="","",種目情報!E13)</f>
        <v>女棒高跳</v>
      </c>
      <c r="W20" s="5" t="str">
        <f t="shared" si="0"/>
        <v/>
      </c>
      <c r="X20" s="5" t="str">
        <f t="shared" si="1"/>
        <v/>
      </c>
      <c r="Y20" s="5" t="str">
        <f t="shared" si="2"/>
        <v/>
      </c>
      <c r="Z20" s="5" t="str">
        <f t="shared" si="3"/>
        <v/>
      </c>
      <c r="AA20" s="5" t="str">
        <f t="shared" si="4"/>
        <v/>
      </c>
      <c r="AB20" s="10" t="str">
        <f>IF(G20="男",data_kyogisha!A12,"")</f>
        <v/>
      </c>
      <c r="AC20" s="5" t="str">
        <f t="shared" si="5"/>
        <v/>
      </c>
      <c r="AD20" s="5" t="str">
        <f t="shared" si="6"/>
        <v/>
      </c>
      <c r="AE20" s="5" t="str">
        <f t="shared" si="7"/>
        <v/>
      </c>
      <c r="AF20" s="5" t="str">
        <f t="shared" si="8"/>
        <v/>
      </c>
      <c r="AG20" s="5" t="str">
        <f t="shared" si="9"/>
        <v/>
      </c>
      <c r="AH20" s="5" t="str">
        <f>IF(G20="女",data_kyogisha!A12,"")</f>
        <v/>
      </c>
      <c r="AI20" s="1">
        <f t="shared" si="11"/>
        <v>0</v>
      </c>
      <c r="AJ20" s="1" t="str">
        <f t="shared" si="10"/>
        <v/>
      </c>
      <c r="AK20" s="1">
        <f t="shared" si="12"/>
        <v>0</v>
      </c>
      <c r="AL20" s="1" t="str">
        <f t="shared" si="13"/>
        <v/>
      </c>
      <c r="AM20" s="1">
        <f t="shared" ref="AM20:AM83" si="18">IF(AND(G20="女",O20="○"),AM19+1,AM19)</f>
        <v>0</v>
      </c>
      <c r="AN20" s="1" t="str">
        <f t="shared" ref="AN20:AN83" si="19">IF(AND(G20="女",O20="○"),C20,"")</f>
        <v/>
      </c>
      <c r="AO20" s="1">
        <f t="shared" si="16"/>
        <v>0</v>
      </c>
      <c r="AP20" s="1" t="str">
        <f t="shared" si="17"/>
        <v/>
      </c>
    </row>
    <row r="21" spans="1:42">
      <c r="A21" s="38">
        <v>12</v>
      </c>
      <c r="B21" s="252"/>
      <c r="C21" s="63"/>
      <c r="D21" s="63"/>
      <c r="E21" s="63"/>
      <c r="F21" s="234"/>
      <c r="G21" s="63"/>
      <c r="H21" s="64"/>
      <c r="I21" s="65"/>
      <c r="J21" s="205"/>
      <c r="K21" s="65"/>
      <c r="L21" s="205"/>
      <c r="M21" s="65"/>
      <c r="N21" s="211"/>
      <c r="O21" s="66"/>
      <c r="P21" s="66"/>
      <c r="T21" s="75" t="str">
        <f>IF(種目情報!A14="","",種目情報!A14)</f>
        <v>男中学走幅跳</v>
      </c>
      <c r="U21" s="76" t="str">
        <f>IF(種目情報!E14="","",種目情報!E14)</f>
        <v>女中学走幅跳</v>
      </c>
      <c r="W21" s="5" t="str">
        <f t="shared" si="0"/>
        <v/>
      </c>
      <c r="X21" s="5" t="str">
        <f t="shared" si="1"/>
        <v/>
      </c>
      <c r="Y21" s="5" t="str">
        <f t="shared" si="2"/>
        <v/>
      </c>
      <c r="Z21" s="5" t="str">
        <f t="shared" si="3"/>
        <v/>
      </c>
      <c r="AA21" s="5" t="str">
        <f t="shared" si="4"/>
        <v/>
      </c>
      <c r="AB21" s="10" t="str">
        <f>IF(G21="男",data_kyogisha!A13,"")</f>
        <v/>
      </c>
      <c r="AC21" s="5" t="str">
        <f t="shared" si="5"/>
        <v/>
      </c>
      <c r="AD21" s="5" t="str">
        <f t="shared" si="6"/>
        <v/>
      </c>
      <c r="AE21" s="5" t="str">
        <f t="shared" si="7"/>
        <v/>
      </c>
      <c r="AF21" s="5" t="str">
        <f t="shared" si="8"/>
        <v/>
      </c>
      <c r="AG21" s="5" t="str">
        <f t="shared" si="9"/>
        <v/>
      </c>
      <c r="AH21" s="5" t="str">
        <f>IF(G21="女",data_kyogisha!A13,"")</f>
        <v/>
      </c>
      <c r="AI21" s="1">
        <f t="shared" si="11"/>
        <v>0</v>
      </c>
      <c r="AJ21" s="1" t="str">
        <f t="shared" si="10"/>
        <v/>
      </c>
      <c r="AK21" s="1">
        <f t="shared" si="12"/>
        <v>0</v>
      </c>
      <c r="AL21" s="1" t="str">
        <f t="shared" si="13"/>
        <v/>
      </c>
      <c r="AM21" s="1">
        <f t="shared" si="18"/>
        <v>0</v>
      </c>
      <c r="AN21" s="1" t="str">
        <f t="shared" si="19"/>
        <v/>
      </c>
      <c r="AO21" s="1">
        <f t="shared" si="16"/>
        <v>0</v>
      </c>
      <c r="AP21" s="1" t="str">
        <f t="shared" si="17"/>
        <v/>
      </c>
    </row>
    <row r="22" spans="1:42">
      <c r="A22" s="38">
        <v>13</v>
      </c>
      <c r="B22" s="252"/>
      <c r="C22" s="63"/>
      <c r="D22" s="63"/>
      <c r="E22" s="63"/>
      <c r="F22" s="234"/>
      <c r="G22" s="63"/>
      <c r="H22" s="64"/>
      <c r="I22" s="65"/>
      <c r="J22" s="205"/>
      <c r="K22" s="65"/>
      <c r="L22" s="205"/>
      <c r="M22" s="65"/>
      <c r="N22" s="211"/>
      <c r="O22" s="66"/>
      <c r="P22" s="66"/>
      <c r="T22" s="75" t="str">
        <f>IF(種目情報!A15="","",種目情報!A15)</f>
        <v>男中学砲丸投</v>
      </c>
      <c r="U22" s="76" t="str">
        <f>IF(種目情報!E15="","",種目情報!E15)</f>
        <v>女中学砲丸投</v>
      </c>
      <c r="W22" s="5" t="str">
        <f t="shared" si="0"/>
        <v/>
      </c>
      <c r="X22" s="5" t="str">
        <f t="shared" si="1"/>
        <v/>
      </c>
      <c r="Y22" s="5" t="str">
        <f t="shared" si="2"/>
        <v/>
      </c>
      <c r="Z22" s="5" t="str">
        <f t="shared" si="3"/>
        <v/>
      </c>
      <c r="AA22" s="5" t="str">
        <f t="shared" si="4"/>
        <v/>
      </c>
      <c r="AB22" s="10" t="str">
        <f>IF(G22="男",data_kyogisha!A14,"")</f>
        <v/>
      </c>
      <c r="AC22" s="5" t="str">
        <f t="shared" si="5"/>
        <v/>
      </c>
      <c r="AD22" s="5" t="str">
        <f t="shared" si="6"/>
        <v/>
      </c>
      <c r="AE22" s="5" t="str">
        <f t="shared" si="7"/>
        <v/>
      </c>
      <c r="AF22" s="5" t="str">
        <f t="shared" si="8"/>
        <v/>
      </c>
      <c r="AG22" s="5" t="str">
        <f t="shared" si="9"/>
        <v/>
      </c>
      <c r="AH22" s="5" t="str">
        <f>IF(G22="女",data_kyogisha!A14,"")</f>
        <v/>
      </c>
      <c r="AI22" s="1">
        <f t="shared" si="11"/>
        <v>0</v>
      </c>
      <c r="AJ22" s="1" t="str">
        <f t="shared" si="10"/>
        <v/>
      </c>
      <c r="AK22" s="1">
        <f t="shared" si="12"/>
        <v>0</v>
      </c>
      <c r="AL22" s="1" t="str">
        <f t="shared" si="13"/>
        <v/>
      </c>
      <c r="AM22" s="1">
        <f t="shared" si="18"/>
        <v>0</v>
      </c>
      <c r="AN22" s="1" t="str">
        <f t="shared" si="19"/>
        <v/>
      </c>
      <c r="AO22" s="1">
        <f t="shared" si="16"/>
        <v>0</v>
      </c>
      <c r="AP22" s="1" t="str">
        <f t="shared" si="17"/>
        <v/>
      </c>
    </row>
    <row r="23" spans="1:42">
      <c r="A23" s="38">
        <v>14</v>
      </c>
      <c r="B23" s="252"/>
      <c r="C23" s="63"/>
      <c r="D23" s="63"/>
      <c r="E23" s="63"/>
      <c r="F23" s="234"/>
      <c r="G23" s="63"/>
      <c r="H23" s="64"/>
      <c r="I23" s="65"/>
      <c r="J23" s="205"/>
      <c r="K23" s="65"/>
      <c r="L23" s="205"/>
      <c r="M23" s="65"/>
      <c r="N23" s="211"/>
      <c r="O23" s="66"/>
      <c r="P23" s="66"/>
      <c r="T23" s="75" t="str">
        <f>IF(種目情報!A16="","",種目情報!A16)</f>
        <v>男中学円盤投</v>
      </c>
      <c r="U23" s="76" t="str">
        <f>IF(種目情報!E16="","",種目情報!E16)</f>
        <v>女円盤投</v>
      </c>
      <c r="W23" s="5" t="str">
        <f t="shared" si="0"/>
        <v/>
      </c>
      <c r="X23" s="5" t="str">
        <f t="shared" si="1"/>
        <v/>
      </c>
      <c r="Y23" s="5" t="str">
        <f t="shared" si="2"/>
        <v/>
      </c>
      <c r="Z23" s="5" t="str">
        <f t="shared" si="3"/>
        <v/>
      </c>
      <c r="AA23" s="5" t="str">
        <f t="shared" si="4"/>
        <v/>
      </c>
      <c r="AB23" s="10" t="str">
        <f>IF(G23="男",data_kyogisha!A15,"")</f>
        <v/>
      </c>
      <c r="AC23" s="5" t="str">
        <f t="shared" si="5"/>
        <v/>
      </c>
      <c r="AD23" s="5" t="str">
        <f t="shared" si="6"/>
        <v/>
      </c>
      <c r="AE23" s="5" t="str">
        <f t="shared" si="7"/>
        <v/>
      </c>
      <c r="AF23" s="5" t="str">
        <f t="shared" si="8"/>
        <v/>
      </c>
      <c r="AG23" s="5" t="str">
        <f t="shared" si="9"/>
        <v/>
      </c>
      <c r="AH23" s="5" t="str">
        <f>IF(G23="女",data_kyogisha!A15,"")</f>
        <v/>
      </c>
      <c r="AI23" s="1">
        <f t="shared" si="11"/>
        <v>0</v>
      </c>
      <c r="AJ23" s="1" t="str">
        <f t="shared" si="10"/>
        <v/>
      </c>
      <c r="AK23" s="1">
        <f t="shared" si="12"/>
        <v>0</v>
      </c>
      <c r="AL23" s="1" t="str">
        <f t="shared" si="13"/>
        <v/>
      </c>
      <c r="AM23" s="1">
        <f t="shared" si="18"/>
        <v>0</v>
      </c>
      <c r="AN23" s="1" t="str">
        <f t="shared" si="19"/>
        <v/>
      </c>
      <c r="AO23" s="1">
        <f t="shared" si="16"/>
        <v>0</v>
      </c>
      <c r="AP23" s="1" t="str">
        <f t="shared" si="17"/>
        <v/>
      </c>
    </row>
    <row r="24" spans="1:42">
      <c r="A24" s="38">
        <v>15</v>
      </c>
      <c r="B24" s="252"/>
      <c r="C24" s="63"/>
      <c r="D24" s="63"/>
      <c r="E24" s="63"/>
      <c r="F24" s="234"/>
      <c r="G24" s="63"/>
      <c r="H24" s="64"/>
      <c r="I24" s="65"/>
      <c r="J24" s="205"/>
      <c r="K24" s="65"/>
      <c r="L24" s="205"/>
      <c r="M24" s="65"/>
      <c r="N24" s="211"/>
      <c r="O24" s="66"/>
      <c r="P24" s="66"/>
      <c r="T24" s="75"/>
      <c r="U24" s="76"/>
      <c r="W24" s="5" t="str">
        <f t="shared" si="0"/>
        <v/>
      </c>
      <c r="X24" s="5" t="str">
        <f t="shared" si="1"/>
        <v/>
      </c>
      <c r="Y24" s="5" t="str">
        <f t="shared" si="2"/>
        <v/>
      </c>
      <c r="Z24" s="5" t="str">
        <f t="shared" si="3"/>
        <v/>
      </c>
      <c r="AA24" s="5" t="str">
        <f t="shared" si="4"/>
        <v/>
      </c>
      <c r="AB24" s="10" t="str">
        <f>IF(G24="男",data_kyogisha!A16,"")</f>
        <v/>
      </c>
      <c r="AC24" s="5" t="str">
        <f t="shared" si="5"/>
        <v/>
      </c>
      <c r="AD24" s="5" t="str">
        <f t="shared" si="6"/>
        <v/>
      </c>
      <c r="AE24" s="5" t="str">
        <f t="shared" si="7"/>
        <v/>
      </c>
      <c r="AF24" s="5" t="str">
        <f t="shared" si="8"/>
        <v/>
      </c>
      <c r="AG24" s="5" t="str">
        <f t="shared" si="9"/>
        <v/>
      </c>
      <c r="AH24" s="5" t="str">
        <f>IF(G24="女",data_kyogisha!A16,"")</f>
        <v/>
      </c>
      <c r="AI24" s="1">
        <f t="shared" si="11"/>
        <v>0</v>
      </c>
      <c r="AJ24" s="1" t="str">
        <f t="shared" si="10"/>
        <v/>
      </c>
      <c r="AK24" s="1">
        <f t="shared" si="12"/>
        <v>0</v>
      </c>
      <c r="AL24" s="1" t="str">
        <f t="shared" si="13"/>
        <v/>
      </c>
      <c r="AM24" s="1">
        <f t="shared" si="18"/>
        <v>0</v>
      </c>
      <c r="AN24" s="1" t="str">
        <f t="shared" si="19"/>
        <v/>
      </c>
      <c r="AO24" s="1">
        <f t="shared" si="16"/>
        <v>0</v>
      </c>
      <c r="AP24" s="1" t="str">
        <f t="shared" si="17"/>
        <v/>
      </c>
    </row>
    <row r="25" spans="1:42">
      <c r="A25" s="38">
        <v>16</v>
      </c>
      <c r="B25" s="252"/>
      <c r="C25" s="63"/>
      <c r="D25" s="63"/>
      <c r="E25" s="63"/>
      <c r="F25" s="234"/>
      <c r="G25" s="63"/>
      <c r="H25" s="64"/>
      <c r="I25" s="65"/>
      <c r="J25" s="205"/>
      <c r="K25" s="65"/>
      <c r="L25" s="205"/>
      <c r="M25" s="65"/>
      <c r="N25" s="211"/>
      <c r="O25" s="66"/>
      <c r="P25" s="66"/>
      <c r="T25" s="75"/>
      <c r="U25" s="76"/>
      <c r="W25" s="5" t="str">
        <f t="shared" si="0"/>
        <v/>
      </c>
      <c r="X25" s="5" t="str">
        <f t="shared" si="1"/>
        <v/>
      </c>
      <c r="Y25" s="5" t="str">
        <f t="shared" si="2"/>
        <v/>
      </c>
      <c r="Z25" s="5" t="str">
        <f t="shared" si="3"/>
        <v/>
      </c>
      <c r="AA25" s="5" t="str">
        <f t="shared" si="4"/>
        <v/>
      </c>
      <c r="AB25" s="10" t="str">
        <f>IF(G25="男",data_kyogisha!A17,"")</f>
        <v/>
      </c>
      <c r="AC25" s="5" t="str">
        <f t="shared" si="5"/>
        <v/>
      </c>
      <c r="AD25" s="5" t="str">
        <f t="shared" si="6"/>
        <v/>
      </c>
      <c r="AE25" s="5" t="str">
        <f t="shared" si="7"/>
        <v/>
      </c>
      <c r="AF25" s="5" t="str">
        <f t="shared" si="8"/>
        <v/>
      </c>
      <c r="AG25" s="5" t="str">
        <f t="shared" si="9"/>
        <v/>
      </c>
      <c r="AH25" s="5" t="str">
        <f>IF(G25="女",data_kyogisha!A17,"")</f>
        <v/>
      </c>
      <c r="AI25" s="1">
        <f t="shared" si="11"/>
        <v>0</v>
      </c>
      <c r="AJ25" s="1" t="str">
        <f t="shared" si="10"/>
        <v/>
      </c>
      <c r="AK25" s="1">
        <f t="shared" si="12"/>
        <v>0</v>
      </c>
      <c r="AL25" s="1" t="str">
        <f t="shared" si="13"/>
        <v/>
      </c>
      <c r="AM25" s="1">
        <f t="shared" si="18"/>
        <v>0</v>
      </c>
      <c r="AN25" s="1" t="str">
        <f t="shared" si="19"/>
        <v/>
      </c>
      <c r="AO25" s="1">
        <f t="shared" si="16"/>
        <v>0</v>
      </c>
      <c r="AP25" s="1" t="str">
        <f t="shared" si="17"/>
        <v/>
      </c>
    </row>
    <row r="26" spans="1:42">
      <c r="A26" s="38">
        <v>17</v>
      </c>
      <c r="B26" s="252"/>
      <c r="C26" s="63"/>
      <c r="D26" s="63"/>
      <c r="E26" s="63"/>
      <c r="F26" s="234"/>
      <c r="G26" s="63"/>
      <c r="H26" s="64"/>
      <c r="I26" s="65"/>
      <c r="J26" s="205"/>
      <c r="K26" s="65"/>
      <c r="L26" s="205"/>
      <c r="M26" s="65"/>
      <c r="N26" s="211"/>
      <c r="O26" s="66"/>
      <c r="P26" s="66"/>
      <c r="T26" s="75"/>
      <c r="U26" s="76"/>
      <c r="W26" s="5" t="str">
        <f t="shared" si="0"/>
        <v/>
      </c>
      <c r="X26" s="5" t="str">
        <f t="shared" si="1"/>
        <v/>
      </c>
      <c r="Y26" s="5" t="str">
        <f t="shared" si="2"/>
        <v/>
      </c>
      <c r="Z26" s="5" t="str">
        <f t="shared" si="3"/>
        <v/>
      </c>
      <c r="AA26" s="5" t="str">
        <f t="shared" si="4"/>
        <v/>
      </c>
      <c r="AB26" s="10" t="str">
        <f>IF(G26="男",data_kyogisha!A18,"")</f>
        <v/>
      </c>
      <c r="AC26" s="5" t="str">
        <f t="shared" si="5"/>
        <v/>
      </c>
      <c r="AD26" s="5" t="str">
        <f t="shared" si="6"/>
        <v/>
      </c>
      <c r="AE26" s="5" t="str">
        <f t="shared" si="7"/>
        <v/>
      </c>
      <c r="AF26" s="5" t="str">
        <f t="shared" si="8"/>
        <v/>
      </c>
      <c r="AG26" s="5" t="str">
        <f t="shared" si="9"/>
        <v/>
      </c>
      <c r="AH26" s="5" t="str">
        <f>IF(G26="女",data_kyogisha!A18,"")</f>
        <v/>
      </c>
      <c r="AI26" s="1">
        <f t="shared" si="11"/>
        <v>0</v>
      </c>
      <c r="AJ26" s="1" t="str">
        <f t="shared" si="10"/>
        <v/>
      </c>
      <c r="AK26" s="1">
        <f t="shared" si="12"/>
        <v>0</v>
      </c>
      <c r="AL26" s="1" t="str">
        <f t="shared" si="13"/>
        <v/>
      </c>
      <c r="AM26" s="1">
        <f t="shared" si="18"/>
        <v>0</v>
      </c>
      <c r="AN26" s="1" t="str">
        <f t="shared" si="19"/>
        <v/>
      </c>
      <c r="AO26" s="1">
        <f t="shared" si="16"/>
        <v>0</v>
      </c>
      <c r="AP26" s="1" t="str">
        <f t="shared" si="17"/>
        <v/>
      </c>
    </row>
    <row r="27" spans="1:42">
      <c r="A27" s="38">
        <v>18</v>
      </c>
      <c r="B27" s="252"/>
      <c r="C27" s="63"/>
      <c r="D27" s="63"/>
      <c r="E27" s="63"/>
      <c r="F27" s="234"/>
      <c r="G27" s="63"/>
      <c r="H27" s="64"/>
      <c r="I27" s="65"/>
      <c r="J27" s="205"/>
      <c r="K27" s="65"/>
      <c r="L27" s="205"/>
      <c r="M27" s="65"/>
      <c r="N27" s="211"/>
      <c r="O27" s="66"/>
      <c r="P27" s="66"/>
      <c r="T27" s="75"/>
      <c r="U27" s="76"/>
      <c r="W27" s="5" t="str">
        <f t="shared" si="0"/>
        <v/>
      </c>
      <c r="X27" s="5" t="str">
        <f t="shared" si="1"/>
        <v/>
      </c>
      <c r="Y27" s="5" t="str">
        <f t="shared" si="2"/>
        <v/>
      </c>
      <c r="Z27" s="5" t="str">
        <f t="shared" si="3"/>
        <v/>
      </c>
      <c r="AA27" s="5" t="str">
        <f t="shared" si="4"/>
        <v/>
      </c>
      <c r="AB27" s="10" t="str">
        <f>IF(G27="男",data_kyogisha!A19,"")</f>
        <v/>
      </c>
      <c r="AC27" s="5" t="str">
        <f t="shared" si="5"/>
        <v/>
      </c>
      <c r="AD27" s="5" t="str">
        <f t="shared" si="6"/>
        <v/>
      </c>
      <c r="AE27" s="5" t="str">
        <f t="shared" si="7"/>
        <v/>
      </c>
      <c r="AF27" s="5" t="str">
        <f t="shared" si="8"/>
        <v/>
      </c>
      <c r="AG27" s="5" t="str">
        <f t="shared" si="9"/>
        <v/>
      </c>
      <c r="AH27" s="5" t="str">
        <f>IF(G27="女",data_kyogisha!A19,"")</f>
        <v/>
      </c>
      <c r="AI27" s="1">
        <f t="shared" si="11"/>
        <v>0</v>
      </c>
      <c r="AJ27" s="1" t="str">
        <f t="shared" si="10"/>
        <v/>
      </c>
      <c r="AK27" s="1">
        <f t="shared" si="12"/>
        <v>0</v>
      </c>
      <c r="AL27" s="1" t="str">
        <f t="shared" si="13"/>
        <v/>
      </c>
      <c r="AM27" s="1">
        <f t="shared" si="18"/>
        <v>0</v>
      </c>
      <c r="AN27" s="1" t="str">
        <f t="shared" si="19"/>
        <v/>
      </c>
      <c r="AO27" s="1">
        <f t="shared" si="16"/>
        <v>0</v>
      </c>
      <c r="AP27" s="1" t="str">
        <f t="shared" si="17"/>
        <v/>
      </c>
    </row>
    <row r="28" spans="1:42">
      <c r="A28" s="38">
        <v>19</v>
      </c>
      <c r="B28" s="252"/>
      <c r="C28" s="63"/>
      <c r="D28" s="63"/>
      <c r="E28" s="63"/>
      <c r="F28" s="234"/>
      <c r="G28" s="63"/>
      <c r="H28" s="64"/>
      <c r="I28" s="65"/>
      <c r="J28" s="205"/>
      <c r="K28" s="65"/>
      <c r="L28" s="205"/>
      <c r="M28" s="65"/>
      <c r="N28" s="211"/>
      <c r="O28" s="66"/>
      <c r="P28" s="66"/>
      <c r="T28" s="75"/>
      <c r="U28" s="76"/>
      <c r="W28" s="5" t="str">
        <f t="shared" si="0"/>
        <v/>
      </c>
      <c r="X28" s="5" t="str">
        <f t="shared" si="1"/>
        <v/>
      </c>
      <c r="Y28" s="5" t="str">
        <f t="shared" si="2"/>
        <v/>
      </c>
      <c r="Z28" s="5" t="str">
        <f t="shared" si="3"/>
        <v/>
      </c>
      <c r="AA28" s="5" t="str">
        <f t="shared" si="4"/>
        <v/>
      </c>
      <c r="AB28" s="10" t="str">
        <f>IF(G28="男",data_kyogisha!A20,"")</f>
        <v/>
      </c>
      <c r="AC28" s="5" t="str">
        <f t="shared" si="5"/>
        <v/>
      </c>
      <c r="AD28" s="5" t="str">
        <f t="shared" si="6"/>
        <v/>
      </c>
      <c r="AE28" s="5" t="str">
        <f t="shared" si="7"/>
        <v/>
      </c>
      <c r="AF28" s="5" t="str">
        <f t="shared" si="8"/>
        <v/>
      </c>
      <c r="AG28" s="5" t="str">
        <f t="shared" si="9"/>
        <v/>
      </c>
      <c r="AH28" s="5" t="str">
        <f>IF(G28="女",data_kyogisha!A20,"")</f>
        <v/>
      </c>
      <c r="AI28" s="1">
        <f t="shared" si="11"/>
        <v>0</v>
      </c>
      <c r="AJ28" s="1" t="str">
        <f t="shared" si="10"/>
        <v/>
      </c>
      <c r="AK28" s="1">
        <f t="shared" si="12"/>
        <v>0</v>
      </c>
      <c r="AL28" s="1" t="str">
        <f t="shared" si="13"/>
        <v/>
      </c>
      <c r="AM28" s="1">
        <f t="shared" si="18"/>
        <v>0</v>
      </c>
      <c r="AN28" s="1" t="str">
        <f t="shared" si="19"/>
        <v/>
      </c>
      <c r="AO28" s="1">
        <f t="shared" si="16"/>
        <v>0</v>
      </c>
      <c r="AP28" s="1" t="str">
        <f t="shared" si="17"/>
        <v/>
      </c>
    </row>
    <row r="29" spans="1:42">
      <c r="A29" s="38">
        <v>20</v>
      </c>
      <c r="B29" s="252"/>
      <c r="C29" s="63"/>
      <c r="D29" s="63"/>
      <c r="E29" s="63"/>
      <c r="F29" s="234"/>
      <c r="G29" s="63"/>
      <c r="H29" s="64"/>
      <c r="I29" s="65"/>
      <c r="J29" s="205"/>
      <c r="K29" s="65"/>
      <c r="L29" s="205"/>
      <c r="M29" s="65"/>
      <c r="N29" s="211"/>
      <c r="O29" s="66"/>
      <c r="P29" s="66"/>
      <c r="T29" s="75"/>
      <c r="U29" s="76"/>
      <c r="W29" s="5" t="str">
        <f t="shared" si="0"/>
        <v/>
      </c>
      <c r="X29" s="5" t="str">
        <f t="shared" si="1"/>
        <v/>
      </c>
      <c r="Y29" s="5" t="str">
        <f t="shared" si="2"/>
        <v/>
      </c>
      <c r="Z29" s="5" t="str">
        <f t="shared" si="3"/>
        <v/>
      </c>
      <c r="AA29" s="5" t="str">
        <f t="shared" si="4"/>
        <v/>
      </c>
      <c r="AB29" s="10" t="str">
        <f>IF(G29="男",data_kyogisha!A21,"")</f>
        <v/>
      </c>
      <c r="AC29" s="5" t="str">
        <f t="shared" si="5"/>
        <v/>
      </c>
      <c r="AD29" s="5" t="str">
        <f t="shared" si="6"/>
        <v/>
      </c>
      <c r="AE29" s="5" t="str">
        <f t="shared" si="7"/>
        <v/>
      </c>
      <c r="AF29" s="5" t="str">
        <f t="shared" si="8"/>
        <v/>
      </c>
      <c r="AG29" s="5" t="str">
        <f t="shared" si="9"/>
        <v/>
      </c>
      <c r="AH29" s="5" t="str">
        <f>IF(G29="女",data_kyogisha!A21,"")</f>
        <v/>
      </c>
      <c r="AI29" s="1">
        <f t="shared" si="11"/>
        <v>0</v>
      </c>
      <c r="AJ29" s="1" t="str">
        <f t="shared" si="10"/>
        <v/>
      </c>
      <c r="AK29" s="1">
        <f t="shared" si="12"/>
        <v>0</v>
      </c>
      <c r="AL29" s="1" t="str">
        <f t="shared" si="13"/>
        <v/>
      </c>
      <c r="AM29" s="1">
        <f t="shared" si="18"/>
        <v>0</v>
      </c>
      <c r="AN29" s="1" t="str">
        <f t="shared" si="19"/>
        <v/>
      </c>
      <c r="AO29" s="1">
        <f t="shared" si="16"/>
        <v>0</v>
      </c>
      <c r="AP29" s="1" t="str">
        <f t="shared" si="17"/>
        <v/>
      </c>
    </row>
    <row r="30" spans="1:42">
      <c r="A30" s="38">
        <v>21</v>
      </c>
      <c r="B30" s="252"/>
      <c r="C30" s="63"/>
      <c r="D30" s="63"/>
      <c r="E30" s="63"/>
      <c r="F30" s="234"/>
      <c r="G30" s="63"/>
      <c r="H30" s="64"/>
      <c r="I30" s="65"/>
      <c r="J30" s="205"/>
      <c r="K30" s="65"/>
      <c r="L30" s="205"/>
      <c r="M30" s="65"/>
      <c r="N30" s="211"/>
      <c r="O30" s="66"/>
      <c r="P30" s="66"/>
      <c r="T30" s="75"/>
      <c r="U30" s="76"/>
      <c r="W30" s="5" t="str">
        <f t="shared" si="0"/>
        <v/>
      </c>
      <c r="X30" s="5" t="str">
        <f t="shared" si="1"/>
        <v/>
      </c>
      <c r="Y30" s="5" t="str">
        <f t="shared" si="2"/>
        <v/>
      </c>
      <c r="Z30" s="5" t="str">
        <f t="shared" si="3"/>
        <v/>
      </c>
      <c r="AA30" s="5" t="str">
        <f t="shared" si="4"/>
        <v/>
      </c>
      <c r="AB30" s="10" t="str">
        <f>IF(G30="男",data_kyogisha!A22,"")</f>
        <v/>
      </c>
      <c r="AC30" s="5" t="str">
        <f t="shared" si="5"/>
        <v/>
      </c>
      <c r="AD30" s="5" t="str">
        <f t="shared" si="6"/>
        <v/>
      </c>
      <c r="AE30" s="5" t="str">
        <f t="shared" si="7"/>
        <v/>
      </c>
      <c r="AF30" s="5" t="str">
        <f t="shared" si="8"/>
        <v/>
      </c>
      <c r="AG30" s="5" t="str">
        <f t="shared" si="9"/>
        <v/>
      </c>
      <c r="AH30" s="5" t="str">
        <f>IF(G30="女",data_kyogisha!A22,"")</f>
        <v/>
      </c>
      <c r="AI30" s="1">
        <f t="shared" si="11"/>
        <v>0</v>
      </c>
      <c r="AJ30" s="1" t="str">
        <f t="shared" si="10"/>
        <v/>
      </c>
      <c r="AK30" s="1">
        <f t="shared" si="12"/>
        <v>0</v>
      </c>
      <c r="AL30" s="1" t="str">
        <f t="shared" si="13"/>
        <v/>
      </c>
      <c r="AM30" s="1">
        <f t="shared" si="18"/>
        <v>0</v>
      </c>
      <c r="AN30" s="1" t="str">
        <f t="shared" si="19"/>
        <v/>
      </c>
      <c r="AO30" s="1">
        <f t="shared" si="16"/>
        <v>0</v>
      </c>
      <c r="AP30" s="1" t="str">
        <f t="shared" si="17"/>
        <v/>
      </c>
    </row>
    <row r="31" spans="1:42">
      <c r="A31" s="38">
        <v>22</v>
      </c>
      <c r="B31" s="252"/>
      <c r="C31" s="63"/>
      <c r="D31" s="63"/>
      <c r="E31" s="63"/>
      <c r="F31" s="234"/>
      <c r="G31" s="63"/>
      <c r="H31" s="64"/>
      <c r="I31" s="65"/>
      <c r="J31" s="205"/>
      <c r="K31" s="65"/>
      <c r="L31" s="205"/>
      <c r="M31" s="65"/>
      <c r="N31" s="211"/>
      <c r="O31" s="66"/>
      <c r="P31" s="66"/>
      <c r="T31" s="75"/>
      <c r="U31" s="76"/>
      <c r="W31" s="5" t="str">
        <f t="shared" si="0"/>
        <v/>
      </c>
      <c r="X31" s="5" t="str">
        <f t="shared" si="1"/>
        <v/>
      </c>
      <c r="Y31" s="5" t="str">
        <f t="shared" si="2"/>
        <v/>
      </c>
      <c r="Z31" s="5" t="str">
        <f t="shared" si="3"/>
        <v/>
      </c>
      <c r="AA31" s="5" t="str">
        <f t="shared" si="4"/>
        <v/>
      </c>
      <c r="AB31" s="10" t="str">
        <f>IF(G31="男",data_kyogisha!A23,"")</f>
        <v/>
      </c>
      <c r="AC31" s="5" t="str">
        <f t="shared" si="5"/>
        <v/>
      </c>
      <c r="AD31" s="5" t="str">
        <f t="shared" si="6"/>
        <v/>
      </c>
      <c r="AE31" s="5" t="str">
        <f t="shared" si="7"/>
        <v/>
      </c>
      <c r="AF31" s="5" t="str">
        <f t="shared" si="8"/>
        <v/>
      </c>
      <c r="AG31" s="5" t="str">
        <f t="shared" si="9"/>
        <v/>
      </c>
      <c r="AH31" s="5" t="str">
        <f>IF(G31="女",data_kyogisha!A23,"")</f>
        <v/>
      </c>
      <c r="AI31" s="1">
        <f t="shared" si="11"/>
        <v>0</v>
      </c>
      <c r="AJ31" s="1" t="str">
        <f t="shared" si="10"/>
        <v/>
      </c>
      <c r="AK31" s="1">
        <f t="shared" si="12"/>
        <v>0</v>
      </c>
      <c r="AL31" s="1" t="str">
        <f t="shared" si="13"/>
        <v/>
      </c>
      <c r="AM31" s="1">
        <f t="shared" si="18"/>
        <v>0</v>
      </c>
      <c r="AN31" s="1" t="str">
        <f t="shared" si="19"/>
        <v/>
      </c>
      <c r="AO31" s="1">
        <f t="shared" si="16"/>
        <v>0</v>
      </c>
      <c r="AP31" s="1" t="str">
        <f t="shared" si="17"/>
        <v/>
      </c>
    </row>
    <row r="32" spans="1:42">
      <c r="A32" s="38">
        <v>23</v>
      </c>
      <c r="B32" s="252"/>
      <c r="C32" s="63"/>
      <c r="D32" s="63"/>
      <c r="E32" s="63"/>
      <c r="F32" s="234"/>
      <c r="G32" s="63"/>
      <c r="H32" s="64"/>
      <c r="I32" s="65"/>
      <c r="J32" s="205"/>
      <c r="K32" s="65"/>
      <c r="L32" s="205"/>
      <c r="M32" s="65"/>
      <c r="N32" s="211"/>
      <c r="O32" s="66"/>
      <c r="P32" s="66"/>
      <c r="T32" s="75"/>
      <c r="U32" s="76"/>
      <c r="W32" s="5" t="str">
        <f t="shared" si="0"/>
        <v/>
      </c>
      <c r="X32" s="5" t="str">
        <f t="shared" si="1"/>
        <v/>
      </c>
      <c r="Y32" s="5" t="str">
        <f t="shared" si="2"/>
        <v/>
      </c>
      <c r="Z32" s="5" t="str">
        <f t="shared" si="3"/>
        <v/>
      </c>
      <c r="AA32" s="5" t="str">
        <f t="shared" si="4"/>
        <v/>
      </c>
      <c r="AB32" s="10" t="str">
        <f>IF(G32="男",data_kyogisha!A24,"")</f>
        <v/>
      </c>
      <c r="AC32" s="5" t="str">
        <f t="shared" si="5"/>
        <v/>
      </c>
      <c r="AD32" s="5" t="str">
        <f t="shared" si="6"/>
        <v/>
      </c>
      <c r="AE32" s="5" t="str">
        <f t="shared" si="7"/>
        <v/>
      </c>
      <c r="AF32" s="5" t="str">
        <f t="shared" si="8"/>
        <v/>
      </c>
      <c r="AG32" s="5" t="str">
        <f t="shared" si="9"/>
        <v/>
      </c>
      <c r="AH32" s="5" t="str">
        <f>IF(G32="女",data_kyogisha!A24,"")</f>
        <v/>
      </c>
      <c r="AI32" s="1">
        <f t="shared" si="11"/>
        <v>0</v>
      </c>
      <c r="AJ32" s="1" t="str">
        <f t="shared" si="10"/>
        <v/>
      </c>
      <c r="AK32" s="1">
        <f t="shared" si="12"/>
        <v>0</v>
      </c>
      <c r="AL32" s="1" t="str">
        <f t="shared" si="13"/>
        <v/>
      </c>
      <c r="AM32" s="1">
        <f t="shared" si="18"/>
        <v>0</v>
      </c>
      <c r="AN32" s="1" t="str">
        <f t="shared" si="19"/>
        <v/>
      </c>
      <c r="AO32" s="1">
        <f t="shared" si="16"/>
        <v>0</v>
      </c>
      <c r="AP32" s="1" t="str">
        <f t="shared" si="17"/>
        <v/>
      </c>
    </row>
    <row r="33" spans="1:42">
      <c r="A33" s="38">
        <v>24</v>
      </c>
      <c r="B33" s="252"/>
      <c r="C33" s="63"/>
      <c r="D33" s="63"/>
      <c r="E33" s="63"/>
      <c r="F33" s="234"/>
      <c r="G33" s="63"/>
      <c r="H33" s="64"/>
      <c r="I33" s="65"/>
      <c r="J33" s="205"/>
      <c r="K33" s="65"/>
      <c r="L33" s="205"/>
      <c r="M33" s="65"/>
      <c r="N33" s="211"/>
      <c r="O33" s="66"/>
      <c r="P33" s="66"/>
      <c r="T33" s="75"/>
      <c r="U33" s="76"/>
      <c r="W33" s="5" t="str">
        <f t="shared" si="0"/>
        <v/>
      </c>
      <c r="X33" s="5" t="str">
        <f t="shared" si="1"/>
        <v/>
      </c>
      <c r="Y33" s="5" t="str">
        <f t="shared" si="2"/>
        <v/>
      </c>
      <c r="Z33" s="5" t="str">
        <f t="shared" si="3"/>
        <v/>
      </c>
      <c r="AA33" s="5" t="str">
        <f t="shared" si="4"/>
        <v/>
      </c>
      <c r="AB33" s="10" t="str">
        <f>IF(G33="男",data_kyogisha!A25,"")</f>
        <v/>
      </c>
      <c r="AC33" s="5" t="str">
        <f t="shared" si="5"/>
        <v/>
      </c>
      <c r="AD33" s="5" t="str">
        <f t="shared" si="6"/>
        <v/>
      </c>
      <c r="AE33" s="5" t="str">
        <f t="shared" si="7"/>
        <v/>
      </c>
      <c r="AF33" s="5" t="str">
        <f t="shared" si="8"/>
        <v/>
      </c>
      <c r="AG33" s="5" t="str">
        <f t="shared" si="9"/>
        <v/>
      </c>
      <c r="AH33" s="5" t="str">
        <f>IF(G33="女",data_kyogisha!A25,"")</f>
        <v/>
      </c>
      <c r="AI33" s="1">
        <f t="shared" si="11"/>
        <v>0</v>
      </c>
      <c r="AJ33" s="1" t="str">
        <f t="shared" si="10"/>
        <v/>
      </c>
      <c r="AK33" s="1">
        <f t="shared" si="12"/>
        <v>0</v>
      </c>
      <c r="AL33" s="1" t="str">
        <f t="shared" si="13"/>
        <v/>
      </c>
      <c r="AM33" s="1">
        <f t="shared" si="18"/>
        <v>0</v>
      </c>
      <c r="AN33" s="1" t="str">
        <f t="shared" si="19"/>
        <v/>
      </c>
      <c r="AO33" s="1">
        <f t="shared" si="16"/>
        <v>0</v>
      </c>
      <c r="AP33" s="1" t="str">
        <f t="shared" si="17"/>
        <v/>
      </c>
    </row>
    <row r="34" spans="1:42">
      <c r="A34" s="38">
        <v>25</v>
      </c>
      <c r="B34" s="252"/>
      <c r="C34" s="63"/>
      <c r="D34" s="63"/>
      <c r="E34" s="63"/>
      <c r="F34" s="234"/>
      <c r="G34" s="63"/>
      <c r="H34" s="64"/>
      <c r="I34" s="65"/>
      <c r="J34" s="205"/>
      <c r="K34" s="65"/>
      <c r="L34" s="205"/>
      <c r="M34" s="65"/>
      <c r="N34" s="211"/>
      <c r="O34" s="66"/>
      <c r="P34" s="66"/>
      <c r="T34" s="75"/>
      <c r="U34" s="76"/>
      <c r="W34" s="5" t="str">
        <f t="shared" si="0"/>
        <v/>
      </c>
      <c r="X34" s="5" t="str">
        <f t="shared" si="1"/>
        <v/>
      </c>
      <c r="Y34" s="5" t="str">
        <f t="shared" si="2"/>
        <v/>
      </c>
      <c r="Z34" s="5" t="str">
        <f t="shared" si="3"/>
        <v/>
      </c>
      <c r="AA34" s="5" t="str">
        <f t="shared" si="4"/>
        <v/>
      </c>
      <c r="AB34" s="10" t="str">
        <f>IF(G34="男",data_kyogisha!A26,"")</f>
        <v/>
      </c>
      <c r="AC34" s="5" t="str">
        <f t="shared" si="5"/>
        <v/>
      </c>
      <c r="AD34" s="5" t="str">
        <f t="shared" si="6"/>
        <v/>
      </c>
      <c r="AE34" s="5" t="str">
        <f t="shared" si="7"/>
        <v/>
      </c>
      <c r="AF34" s="5" t="str">
        <f t="shared" si="8"/>
        <v/>
      </c>
      <c r="AG34" s="5" t="str">
        <f t="shared" si="9"/>
        <v/>
      </c>
      <c r="AH34" s="5" t="str">
        <f>IF(G34="女",data_kyogisha!A26,"")</f>
        <v/>
      </c>
      <c r="AI34" s="1">
        <f t="shared" si="11"/>
        <v>0</v>
      </c>
      <c r="AJ34" s="1" t="str">
        <f t="shared" si="10"/>
        <v/>
      </c>
      <c r="AK34" s="1">
        <f t="shared" si="12"/>
        <v>0</v>
      </c>
      <c r="AL34" s="1" t="str">
        <f t="shared" si="13"/>
        <v/>
      </c>
      <c r="AM34" s="1">
        <f t="shared" si="18"/>
        <v>0</v>
      </c>
      <c r="AN34" s="1" t="str">
        <f t="shared" si="19"/>
        <v/>
      </c>
      <c r="AO34" s="1">
        <f t="shared" si="16"/>
        <v>0</v>
      </c>
      <c r="AP34" s="1" t="str">
        <f t="shared" si="17"/>
        <v/>
      </c>
    </row>
    <row r="35" spans="1:42">
      <c r="A35" s="38">
        <v>26</v>
      </c>
      <c r="B35" s="252"/>
      <c r="C35" s="63"/>
      <c r="D35" s="63"/>
      <c r="E35" s="63"/>
      <c r="F35" s="234"/>
      <c r="G35" s="63"/>
      <c r="H35" s="64"/>
      <c r="I35" s="65"/>
      <c r="J35" s="205"/>
      <c r="K35" s="65"/>
      <c r="L35" s="205"/>
      <c r="M35" s="65"/>
      <c r="N35" s="211"/>
      <c r="O35" s="66"/>
      <c r="P35" s="66"/>
      <c r="T35" s="75" t="str">
        <f>IF(種目情報!A28="","",種目情報!A28)</f>
        <v/>
      </c>
      <c r="U35" s="76" t="str">
        <f>IF(種目情報!E28="","",種目情報!E28)</f>
        <v/>
      </c>
      <c r="W35" s="5" t="str">
        <f t="shared" si="0"/>
        <v/>
      </c>
      <c r="X35" s="5" t="str">
        <f t="shared" si="1"/>
        <v/>
      </c>
      <c r="Y35" s="5" t="str">
        <f t="shared" si="2"/>
        <v/>
      </c>
      <c r="Z35" s="5" t="str">
        <f t="shared" si="3"/>
        <v/>
      </c>
      <c r="AA35" s="5" t="str">
        <f t="shared" si="4"/>
        <v/>
      </c>
      <c r="AB35" s="10" t="str">
        <f>IF(G35="男",data_kyogisha!A27,"")</f>
        <v/>
      </c>
      <c r="AC35" s="5" t="str">
        <f t="shared" si="5"/>
        <v/>
      </c>
      <c r="AD35" s="5" t="str">
        <f t="shared" si="6"/>
        <v/>
      </c>
      <c r="AE35" s="5" t="str">
        <f t="shared" si="7"/>
        <v/>
      </c>
      <c r="AF35" s="5" t="str">
        <f t="shared" si="8"/>
        <v/>
      </c>
      <c r="AG35" s="5" t="str">
        <f t="shared" si="9"/>
        <v/>
      </c>
      <c r="AH35" s="5" t="str">
        <f>IF(G35="女",data_kyogisha!A27,"")</f>
        <v/>
      </c>
      <c r="AI35" s="1">
        <f t="shared" si="11"/>
        <v>0</v>
      </c>
      <c r="AJ35" s="1" t="str">
        <f t="shared" si="10"/>
        <v/>
      </c>
      <c r="AK35" s="1">
        <f t="shared" si="12"/>
        <v>0</v>
      </c>
      <c r="AL35" s="1" t="str">
        <f t="shared" si="13"/>
        <v/>
      </c>
      <c r="AM35" s="1">
        <f t="shared" si="18"/>
        <v>0</v>
      </c>
      <c r="AN35" s="1" t="str">
        <f t="shared" si="19"/>
        <v/>
      </c>
      <c r="AO35" s="1">
        <f t="shared" si="16"/>
        <v>0</v>
      </c>
      <c r="AP35" s="1" t="str">
        <f t="shared" si="17"/>
        <v/>
      </c>
    </row>
    <row r="36" spans="1:42">
      <c r="A36" s="38">
        <v>27</v>
      </c>
      <c r="B36" s="252"/>
      <c r="C36" s="63"/>
      <c r="D36" s="63"/>
      <c r="E36" s="63"/>
      <c r="F36" s="234"/>
      <c r="G36" s="63"/>
      <c r="H36" s="64"/>
      <c r="I36" s="65"/>
      <c r="J36" s="205"/>
      <c r="K36" s="65"/>
      <c r="L36" s="205"/>
      <c r="M36" s="65"/>
      <c r="N36" s="211"/>
      <c r="O36" s="66"/>
      <c r="P36" s="66"/>
      <c r="T36" s="75" t="str">
        <f>IF(種目情報!A29="","",種目情報!A29)</f>
        <v/>
      </c>
      <c r="U36" s="76" t="str">
        <f>IF(種目情報!E29="","",種目情報!E29)</f>
        <v/>
      </c>
      <c r="W36" s="5" t="str">
        <f t="shared" si="0"/>
        <v/>
      </c>
      <c r="X36" s="5" t="str">
        <f t="shared" si="1"/>
        <v/>
      </c>
      <c r="Y36" s="5" t="str">
        <f t="shared" si="2"/>
        <v/>
      </c>
      <c r="Z36" s="5" t="str">
        <f t="shared" si="3"/>
        <v/>
      </c>
      <c r="AA36" s="5" t="str">
        <f t="shared" si="4"/>
        <v/>
      </c>
      <c r="AB36" s="10" t="str">
        <f>IF(G36="男",data_kyogisha!A28,"")</f>
        <v/>
      </c>
      <c r="AC36" s="5" t="str">
        <f t="shared" si="5"/>
        <v/>
      </c>
      <c r="AD36" s="5" t="str">
        <f t="shared" si="6"/>
        <v/>
      </c>
      <c r="AE36" s="5" t="str">
        <f t="shared" si="7"/>
        <v/>
      </c>
      <c r="AF36" s="5" t="str">
        <f t="shared" si="8"/>
        <v/>
      </c>
      <c r="AG36" s="5" t="str">
        <f t="shared" si="9"/>
        <v/>
      </c>
      <c r="AH36" s="5" t="str">
        <f>IF(G36="女",data_kyogisha!A28,"")</f>
        <v/>
      </c>
      <c r="AI36" s="1">
        <f t="shared" si="11"/>
        <v>0</v>
      </c>
      <c r="AJ36" s="1" t="str">
        <f t="shared" si="10"/>
        <v/>
      </c>
      <c r="AK36" s="1">
        <f t="shared" si="12"/>
        <v>0</v>
      </c>
      <c r="AL36" s="1" t="str">
        <f t="shared" si="13"/>
        <v/>
      </c>
      <c r="AM36" s="1">
        <f t="shared" si="18"/>
        <v>0</v>
      </c>
      <c r="AN36" s="1" t="str">
        <f t="shared" si="19"/>
        <v/>
      </c>
      <c r="AO36" s="1">
        <f t="shared" si="16"/>
        <v>0</v>
      </c>
      <c r="AP36" s="1" t="str">
        <f t="shared" si="17"/>
        <v/>
      </c>
    </row>
    <row r="37" spans="1:42">
      <c r="A37" s="38">
        <v>28</v>
      </c>
      <c r="B37" s="252"/>
      <c r="C37" s="63"/>
      <c r="D37" s="63"/>
      <c r="E37" s="63"/>
      <c r="F37" s="234"/>
      <c r="G37" s="63"/>
      <c r="H37" s="64"/>
      <c r="I37" s="65"/>
      <c r="J37" s="205"/>
      <c r="K37" s="65"/>
      <c r="L37" s="205"/>
      <c r="M37" s="65"/>
      <c r="N37" s="211"/>
      <c r="O37" s="66"/>
      <c r="P37" s="66"/>
      <c r="U37" s="2"/>
      <c r="W37" s="5" t="str">
        <f t="shared" si="0"/>
        <v/>
      </c>
      <c r="X37" s="5" t="str">
        <f t="shared" si="1"/>
        <v/>
      </c>
      <c r="Y37" s="5" t="str">
        <f t="shared" si="2"/>
        <v/>
      </c>
      <c r="Z37" s="5" t="str">
        <f t="shared" si="3"/>
        <v/>
      </c>
      <c r="AA37" s="5" t="str">
        <f t="shared" si="4"/>
        <v/>
      </c>
      <c r="AB37" s="10" t="str">
        <f>IF(G37="男",data_kyogisha!A29,"")</f>
        <v/>
      </c>
      <c r="AC37" s="5" t="str">
        <f t="shared" si="5"/>
        <v/>
      </c>
      <c r="AD37" s="5" t="str">
        <f t="shared" si="6"/>
        <v/>
      </c>
      <c r="AE37" s="5" t="str">
        <f t="shared" si="7"/>
        <v/>
      </c>
      <c r="AF37" s="5" t="str">
        <f t="shared" si="8"/>
        <v/>
      </c>
      <c r="AG37" s="5" t="str">
        <f t="shared" si="9"/>
        <v/>
      </c>
      <c r="AH37" s="5" t="str">
        <f>IF(G37="女",data_kyogisha!A29,"")</f>
        <v/>
      </c>
      <c r="AI37" s="1">
        <f t="shared" si="11"/>
        <v>0</v>
      </c>
      <c r="AJ37" s="1" t="str">
        <f t="shared" si="10"/>
        <v/>
      </c>
      <c r="AK37" s="1">
        <f t="shared" si="12"/>
        <v>0</v>
      </c>
      <c r="AL37" s="1" t="str">
        <f t="shared" si="13"/>
        <v/>
      </c>
      <c r="AM37" s="1">
        <f t="shared" si="18"/>
        <v>0</v>
      </c>
      <c r="AN37" s="1" t="str">
        <f t="shared" si="19"/>
        <v/>
      </c>
      <c r="AO37" s="1">
        <f t="shared" si="16"/>
        <v>0</v>
      </c>
      <c r="AP37" s="1" t="str">
        <f t="shared" si="17"/>
        <v/>
      </c>
    </row>
    <row r="38" spans="1:42">
      <c r="A38" s="38">
        <v>29</v>
      </c>
      <c r="B38" s="252"/>
      <c r="C38" s="63"/>
      <c r="D38" s="63"/>
      <c r="E38" s="63"/>
      <c r="F38" s="234"/>
      <c r="G38" s="63"/>
      <c r="H38" s="64"/>
      <c r="I38" s="65"/>
      <c r="J38" s="205"/>
      <c r="K38" s="65"/>
      <c r="L38" s="205"/>
      <c r="M38" s="65"/>
      <c r="N38" s="211"/>
      <c r="O38" s="66"/>
      <c r="P38" s="66"/>
      <c r="U38" s="2"/>
      <c r="W38" s="5" t="str">
        <f t="shared" si="0"/>
        <v/>
      </c>
      <c r="X38" s="5" t="str">
        <f t="shared" si="1"/>
        <v/>
      </c>
      <c r="Y38" s="5" t="str">
        <f t="shared" si="2"/>
        <v/>
      </c>
      <c r="Z38" s="5" t="str">
        <f t="shared" si="3"/>
        <v/>
      </c>
      <c r="AA38" s="5" t="str">
        <f t="shared" si="4"/>
        <v/>
      </c>
      <c r="AB38" s="10" t="str">
        <f>IF(G38="男",data_kyogisha!A30,"")</f>
        <v/>
      </c>
      <c r="AC38" s="5" t="str">
        <f t="shared" si="5"/>
        <v/>
      </c>
      <c r="AD38" s="5" t="str">
        <f t="shared" si="6"/>
        <v/>
      </c>
      <c r="AE38" s="5" t="str">
        <f t="shared" si="7"/>
        <v/>
      </c>
      <c r="AF38" s="5" t="str">
        <f t="shared" si="8"/>
        <v/>
      </c>
      <c r="AG38" s="5" t="str">
        <f t="shared" si="9"/>
        <v/>
      </c>
      <c r="AH38" s="5" t="str">
        <f>IF(G38="女",data_kyogisha!A30,"")</f>
        <v/>
      </c>
      <c r="AI38" s="1">
        <f t="shared" si="11"/>
        <v>0</v>
      </c>
      <c r="AJ38" s="1" t="str">
        <f t="shared" si="10"/>
        <v/>
      </c>
      <c r="AK38" s="1">
        <f t="shared" si="12"/>
        <v>0</v>
      </c>
      <c r="AL38" s="1" t="str">
        <f t="shared" si="13"/>
        <v/>
      </c>
      <c r="AM38" s="1">
        <f t="shared" si="18"/>
        <v>0</v>
      </c>
      <c r="AN38" s="1" t="str">
        <f t="shared" si="19"/>
        <v/>
      </c>
      <c r="AO38" s="1">
        <f t="shared" si="16"/>
        <v>0</v>
      </c>
      <c r="AP38" s="1" t="str">
        <f t="shared" si="17"/>
        <v/>
      </c>
    </row>
    <row r="39" spans="1:42">
      <c r="A39" s="38">
        <v>30</v>
      </c>
      <c r="B39" s="252"/>
      <c r="C39" s="63"/>
      <c r="D39" s="63"/>
      <c r="E39" s="63"/>
      <c r="F39" s="234"/>
      <c r="G39" s="63"/>
      <c r="H39" s="64"/>
      <c r="I39" s="65"/>
      <c r="J39" s="205"/>
      <c r="K39" s="65"/>
      <c r="L39" s="205"/>
      <c r="M39" s="65"/>
      <c r="N39" s="211"/>
      <c r="O39" s="66"/>
      <c r="P39" s="66"/>
      <c r="U39" s="2"/>
      <c r="W39" s="5" t="str">
        <f t="shared" si="0"/>
        <v/>
      </c>
      <c r="X39" s="5" t="str">
        <f t="shared" si="1"/>
        <v/>
      </c>
      <c r="Y39" s="5" t="str">
        <f t="shared" si="2"/>
        <v/>
      </c>
      <c r="Z39" s="5" t="str">
        <f t="shared" si="3"/>
        <v/>
      </c>
      <c r="AA39" s="5" t="str">
        <f t="shared" si="4"/>
        <v/>
      </c>
      <c r="AB39" s="10" t="str">
        <f>IF(G39="男",data_kyogisha!A31,"")</f>
        <v/>
      </c>
      <c r="AC39" s="5" t="str">
        <f t="shared" si="5"/>
        <v/>
      </c>
      <c r="AD39" s="5" t="str">
        <f t="shared" si="6"/>
        <v/>
      </c>
      <c r="AE39" s="5" t="str">
        <f t="shared" si="7"/>
        <v/>
      </c>
      <c r="AF39" s="5" t="str">
        <f t="shared" si="8"/>
        <v/>
      </c>
      <c r="AG39" s="5" t="str">
        <f t="shared" si="9"/>
        <v/>
      </c>
      <c r="AH39" s="5" t="str">
        <f>IF(G39="女",data_kyogisha!A31,"")</f>
        <v/>
      </c>
      <c r="AI39" s="1">
        <f t="shared" si="11"/>
        <v>0</v>
      </c>
      <c r="AJ39" s="1" t="str">
        <f t="shared" si="10"/>
        <v/>
      </c>
      <c r="AK39" s="1">
        <f t="shared" si="12"/>
        <v>0</v>
      </c>
      <c r="AL39" s="1" t="str">
        <f t="shared" si="13"/>
        <v/>
      </c>
      <c r="AM39" s="1">
        <f t="shared" si="18"/>
        <v>0</v>
      </c>
      <c r="AN39" s="1" t="str">
        <f t="shared" si="19"/>
        <v/>
      </c>
      <c r="AO39" s="1">
        <f t="shared" si="16"/>
        <v>0</v>
      </c>
      <c r="AP39" s="1" t="str">
        <f t="shared" si="17"/>
        <v/>
      </c>
    </row>
    <row r="40" spans="1:42">
      <c r="A40" s="38">
        <v>31</v>
      </c>
      <c r="B40" s="252"/>
      <c r="C40" s="63"/>
      <c r="D40" s="63"/>
      <c r="E40" s="63"/>
      <c r="F40" s="234"/>
      <c r="G40" s="63"/>
      <c r="H40" s="64"/>
      <c r="I40" s="65"/>
      <c r="J40" s="205"/>
      <c r="K40" s="65"/>
      <c r="L40" s="205"/>
      <c r="M40" s="65"/>
      <c r="N40" s="211"/>
      <c r="O40" s="66"/>
      <c r="P40" s="66"/>
      <c r="U40" s="2"/>
      <c r="W40" s="5" t="str">
        <f t="shared" si="0"/>
        <v/>
      </c>
      <c r="X40" s="5" t="str">
        <f t="shared" si="1"/>
        <v/>
      </c>
      <c r="Y40" s="5" t="str">
        <f t="shared" si="2"/>
        <v/>
      </c>
      <c r="Z40" s="5" t="str">
        <f t="shared" si="3"/>
        <v/>
      </c>
      <c r="AA40" s="5" t="str">
        <f t="shared" si="4"/>
        <v/>
      </c>
      <c r="AB40" s="10" t="str">
        <f>IF(G40="男",data_kyogisha!A32,"")</f>
        <v/>
      </c>
      <c r="AC40" s="5" t="str">
        <f t="shared" si="5"/>
        <v/>
      </c>
      <c r="AD40" s="5" t="str">
        <f t="shared" si="6"/>
        <v/>
      </c>
      <c r="AE40" s="5" t="str">
        <f t="shared" si="7"/>
        <v/>
      </c>
      <c r="AF40" s="5" t="str">
        <f t="shared" si="8"/>
        <v/>
      </c>
      <c r="AG40" s="5" t="str">
        <f t="shared" si="9"/>
        <v/>
      </c>
      <c r="AH40" s="5" t="str">
        <f>IF(G40="女",data_kyogisha!A32,"")</f>
        <v/>
      </c>
      <c r="AI40" s="1">
        <f t="shared" si="11"/>
        <v>0</v>
      </c>
      <c r="AJ40" s="1" t="str">
        <f t="shared" si="10"/>
        <v/>
      </c>
      <c r="AK40" s="1">
        <f t="shared" si="12"/>
        <v>0</v>
      </c>
      <c r="AL40" s="1" t="str">
        <f t="shared" si="13"/>
        <v/>
      </c>
      <c r="AM40" s="1">
        <f t="shared" si="18"/>
        <v>0</v>
      </c>
      <c r="AN40" s="1" t="str">
        <f t="shared" si="19"/>
        <v/>
      </c>
      <c r="AO40" s="1">
        <f t="shared" si="16"/>
        <v>0</v>
      </c>
      <c r="AP40" s="1" t="str">
        <f t="shared" si="17"/>
        <v/>
      </c>
    </row>
    <row r="41" spans="1:42">
      <c r="A41" s="38">
        <v>32</v>
      </c>
      <c r="B41" s="252"/>
      <c r="C41" s="63"/>
      <c r="D41" s="63"/>
      <c r="E41" s="63"/>
      <c r="F41" s="234"/>
      <c r="G41" s="63"/>
      <c r="H41" s="64"/>
      <c r="I41" s="65"/>
      <c r="J41" s="205"/>
      <c r="K41" s="65"/>
      <c r="L41" s="205"/>
      <c r="M41" s="65"/>
      <c r="N41" s="211"/>
      <c r="O41" s="66"/>
      <c r="P41" s="66"/>
      <c r="U41" s="2"/>
      <c r="W41" s="5" t="str">
        <f t="shared" si="0"/>
        <v/>
      </c>
      <c r="X41" s="5" t="str">
        <f t="shared" si="1"/>
        <v/>
      </c>
      <c r="Y41" s="5" t="str">
        <f t="shared" si="2"/>
        <v/>
      </c>
      <c r="Z41" s="5" t="str">
        <f t="shared" si="3"/>
        <v/>
      </c>
      <c r="AA41" s="5" t="str">
        <f t="shared" si="4"/>
        <v/>
      </c>
      <c r="AB41" s="10" t="str">
        <f>IF(G41="男",data_kyogisha!A33,"")</f>
        <v/>
      </c>
      <c r="AC41" s="5" t="str">
        <f t="shared" si="5"/>
        <v/>
      </c>
      <c r="AD41" s="5" t="str">
        <f t="shared" si="6"/>
        <v/>
      </c>
      <c r="AE41" s="5" t="str">
        <f t="shared" si="7"/>
        <v/>
      </c>
      <c r="AF41" s="5" t="str">
        <f t="shared" si="8"/>
        <v/>
      </c>
      <c r="AG41" s="5" t="str">
        <f t="shared" si="9"/>
        <v/>
      </c>
      <c r="AH41" s="5" t="str">
        <f>IF(G41="女",data_kyogisha!A33,"")</f>
        <v/>
      </c>
      <c r="AI41" s="1">
        <f t="shared" si="11"/>
        <v>0</v>
      </c>
      <c r="AJ41" s="1" t="str">
        <f t="shared" si="10"/>
        <v/>
      </c>
      <c r="AK41" s="1">
        <f t="shared" si="12"/>
        <v>0</v>
      </c>
      <c r="AL41" s="1" t="str">
        <f t="shared" si="13"/>
        <v/>
      </c>
      <c r="AM41" s="1">
        <f t="shared" si="18"/>
        <v>0</v>
      </c>
      <c r="AN41" s="1" t="str">
        <f t="shared" si="19"/>
        <v/>
      </c>
      <c r="AO41" s="1">
        <f t="shared" si="16"/>
        <v>0</v>
      </c>
      <c r="AP41" s="1" t="str">
        <f t="shared" si="17"/>
        <v/>
      </c>
    </row>
    <row r="42" spans="1:42">
      <c r="A42" s="38">
        <v>33</v>
      </c>
      <c r="B42" s="252"/>
      <c r="C42" s="63"/>
      <c r="D42" s="63"/>
      <c r="E42" s="63"/>
      <c r="F42" s="234"/>
      <c r="G42" s="63"/>
      <c r="H42" s="64"/>
      <c r="I42" s="65"/>
      <c r="J42" s="205"/>
      <c r="K42" s="65"/>
      <c r="L42" s="205"/>
      <c r="M42" s="65"/>
      <c r="N42" s="211"/>
      <c r="O42" s="66"/>
      <c r="P42" s="66"/>
      <c r="U42" s="2"/>
      <c r="W42" s="5" t="str">
        <f t="shared" ref="W42:W74" si="20">IF(G42="男",C42,"")</f>
        <v/>
      </c>
      <c r="X42" s="5" t="str">
        <f t="shared" ref="X42:X74" si="21">IF(G42="男",D42,"")</f>
        <v/>
      </c>
      <c r="Y42" s="5" t="str">
        <f t="shared" ref="Y42:Y74" si="22">IF(G42="男",E42,"")</f>
        <v/>
      </c>
      <c r="Z42" s="5" t="str">
        <f t="shared" ref="Z42:Z74" si="23">IF(G42="男",G42,"")</f>
        <v/>
      </c>
      <c r="AA42" s="5" t="str">
        <f t="shared" ref="AA42:AA74" si="24">IF(G42="男",IF(H42="","",H42),"")</f>
        <v/>
      </c>
      <c r="AB42" s="10" t="str">
        <f>IF(G42="男",data_kyogisha!A34,"")</f>
        <v/>
      </c>
      <c r="AC42" s="5" t="str">
        <f t="shared" ref="AC42:AC73" si="25">IF(G42="女",C42,"")</f>
        <v/>
      </c>
      <c r="AD42" s="5" t="str">
        <f t="shared" ref="AD42:AD73" si="26">IF(G42="女",D42,"")</f>
        <v/>
      </c>
      <c r="AE42" s="5" t="str">
        <f t="shared" ref="AE42:AE74" si="27">IF(G42="女",E42,"")</f>
        <v/>
      </c>
      <c r="AF42" s="5" t="str">
        <f t="shared" ref="AF42:AF73" si="28">IF(G42="女",G42,"")</f>
        <v/>
      </c>
      <c r="AG42" s="5" t="str">
        <f t="shared" ref="AG42:AG74" si="29">IF(G42="女",IF(H42="","",H42),"")</f>
        <v/>
      </c>
      <c r="AH42" s="5" t="str">
        <f>IF(G42="女",data_kyogisha!A34,"")</f>
        <v/>
      </c>
      <c r="AI42" s="1">
        <f t="shared" si="11"/>
        <v>0</v>
      </c>
      <c r="AJ42" s="1" t="str">
        <f t="shared" si="10"/>
        <v/>
      </c>
      <c r="AK42" s="1">
        <f t="shared" si="12"/>
        <v>0</v>
      </c>
      <c r="AL42" s="1" t="str">
        <f t="shared" si="13"/>
        <v/>
      </c>
      <c r="AM42" s="1">
        <f t="shared" si="18"/>
        <v>0</v>
      </c>
      <c r="AN42" s="1" t="str">
        <f t="shared" si="19"/>
        <v/>
      </c>
      <c r="AO42" s="1">
        <f t="shared" si="16"/>
        <v>0</v>
      </c>
      <c r="AP42" s="1" t="str">
        <f t="shared" si="17"/>
        <v/>
      </c>
    </row>
    <row r="43" spans="1:42">
      <c r="A43" s="38">
        <v>34</v>
      </c>
      <c r="B43" s="252"/>
      <c r="C43" s="63"/>
      <c r="D43" s="63"/>
      <c r="E43" s="63"/>
      <c r="F43" s="234"/>
      <c r="G43" s="63"/>
      <c r="H43" s="64"/>
      <c r="I43" s="65"/>
      <c r="J43" s="205"/>
      <c r="K43" s="65"/>
      <c r="L43" s="205"/>
      <c r="M43" s="65"/>
      <c r="N43" s="211"/>
      <c r="O43" s="66"/>
      <c r="P43" s="66"/>
      <c r="U43" s="2"/>
      <c r="W43" s="5" t="str">
        <f t="shared" si="20"/>
        <v/>
      </c>
      <c r="X43" s="5" t="str">
        <f t="shared" si="21"/>
        <v/>
      </c>
      <c r="Y43" s="5" t="str">
        <f t="shared" si="22"/>
        <v/>
      </c>
      <c r="Z43" s="5" t="str">
        <f t="shared" si="23"/>
        <v/>
      </c>
      <c r="AA43" s="5" t="str">
        <f t="shared" si="24"/>
        <v/>
      </c>
      <c r="AB43" s="10" t="str">
        <f>IF(G43="男",data_kyogisha!A35,"")</f>
        <v/>
      </c>
      <c r="AC43" s="5" t="str">
        <f t="shared" si="25"/>
        <v/>
      </c>
      <c r="AD43" s="5" t="str">
        <f t="shared" si="26"/>
        <v/>
      </c>
      <c r="AE43" s="5" t="str">
        <f t="shared" si="27"/>
        <v/>
      </c>
      <c r="AF43" s="5" t="str">
        <f t="shared" si="28"/>
        <v/>
      </c>
      <c r="AG43" s="5" t="str">
        <f t="shared" si="29"/>
        <v/>
      </c>
      <c r="AH43" s="5" t="str">
        <f>IF(G43="女",data_kyogisha!A35,"")</f>
        <v/>
      </c>
      <c r="AI43" s="1">
        <f t="shared" si="11"/>
        <v>0</v>
      </c>
      <c r="AJ43" s="1" t="str">
        <f t="shared" si="10"/>
        <v/>
      </c>
      <c r="AK43" s="1">
        <f t="shared" si="12"/>
        <v>0</v>
      </c>
      <c r="AL43" s="1" t="str">
        <f t="shared" si="13"/>
        <v/>
      </c>
      <c r="AM43" s="1">
        <f t="shared" si="18"/>
        <v>0</v>
      </c>
      <c r="AN43" s="1" t="str">
        <f t="shared" si="19"/>
        <v/>
      </c>
      <c r="AO43" s="1">
        <f t="shared" si="16"/>
        <v>0</v>
      </c>
      <c r="AP43" s="1" t="str">
        <f t="shared" si="17"/>
        <v/>
      </c>
    </row>
    <row r="44" spans="1:42">
      <c r="A44" s="38">
        <v>35</v>
      </c>
      <c r="B44" s="252"/>
      <c r="C44" s="63"/>
      <c r="D44" s="63"/>
      <c r="E44" s="63"/>
      <c r="F44" s="234"/>
      <c r="G44" s="63"/>
      <c r="H44" s="64"/>
      <c r="I44" s="65"/>
      <c r="J44" s="205"/>
      <c r="K44" s="65"/>
      <c r="L44" s="205"/>
      <c r="M44" s="65"/>
      <c r="N44" s="211"/>
      <c r="O44" s="66"/>
      <c r="P44" s="66"/>
      <c r="U44" s="2"/>
      <c r="W44" s="5" t="str">
        <f t="shared" si="20"/>
        <v/>
      </c>
      <c r="X44" s="5" t="str">
        <f t="shared" si="21"/>
        <v/>
      </c>
      <c r="Y44" s="5" t="str">
        <f t="shared" si="22"/>
        <v/>
      </c>
      <c r="Z44" s="5" t="str">
        <f t="shared" si="23"/>
        <v/>
      </c>
      <c r="AA44" s="5" t="str">
        <f t="shared" si="24"/>
        <v/>
      </c>
      <c r="AB44" s="10" t="str">
        <f>IF(G44="男",data_kyogisha!A36,"")</f>
        <v/>
      </c>
      <c r="AC44" s="5" t="str">
        <f t="shared" si="25"/>
        <v/>
      </c>
      <c r="AD44" s="5" t="str">
        <f t="shared" si="26"/>
        <v/>
      </c>
      <c r="AE44" s="5" t="str">
        <f t="shared" si="27"/>
        <v/>
      </c>
      <c r="AF44" s="5" t="str">
        <f t="shared" si="28"/>
        <v/>
      </c>
      <c r="AG44" s="5" t="str">
        <f t="shared" si="29"/>
        <v/>
      </c>
      <c r="AH44" s="5" t="str">
        <f>IF(G44="女",data_kyogisha!A36,"")</f>
        <v/>
      </c>
      <c r="AI44" s="1">
        <f t="shared" si="11"/>
        <v>0</v>
      </c>
      <c r="AJ44" s="1" t="str">
        <f t="shared" si="10"/>
        <v/>
      </c>
      <c r="AK44" s="1">
        <f t="shared" si="12"/>
        <v>0</v>
      </c>
      <c r="AL44" s="1" t="str">
        <f t="shared" si="13"/>
        <v/>
      </c>
      <c r="AM44" s="1">
        <f t="shared" si="18"/>
        <v>0</v>
      </c>
      <c r="AN44" s="1" t="str">
        <f t="shared" si="19"/>
        <v/>
      </c>
      <c r="AO44" s="1">
        <f t="shared" si="16"/>
        <v>0</v>
      </c>
      <c r="AP44" s="1" t="str">
        <f t="shared" si="17"/>
        <v/>
      </c>
    </row>
    <row r="45" spans="1:42">
      <c r="A45" s="38">
        <v>36</v>
      </c>
      <c r="B45" s="252"/>
      <c r="C45" s="63"/>
      <c r="D45" s="63"/>
      <c r="E45" s="63"/>
      <c r="F45" s="234"/>
      <c r="G45" s="63"/>
      <c r="H45" s="64"/>
      <c r="I45" s="65"/>
      <c r="J45" s="205"/>
      <c r="K45" s="65"/>
      <c r="L45" s="205"/>
      <c r="M45" s="65"/>
      <c r="N45" s="211"/>
      <c r="O45" s="66"/>
      <c r="P45" s="66"/>
      <c r="U45" s="2"/>
      <c r="W45" s="5" t="str">
        <f t="shared" si="20"/>
        <v/>
      </c>
      <c r="X45" s="5" t="str">
        <f t="shared" si="21"/>
        <v/>
      </c>
      <c r="Y45" s="5" t="str">
        <f t="shared" si="22"/>
        <v/>
      </c>
      <c r="Z45" s="5" t="str">
        <f t="shared" si="23"/>
        <v/>
      </c>
      <c r="AA45" s="5" t="str">
        <f t="shared" si="24"/>
        <v/>
      </c>
      <c r="AB45" s="10" t="str">
        <f>IF(G45="男",data_kyogisha!A37,"")</f>
        <v/>
      </c>
      <c r="AC45" s="5" t="str">
        <f t="shared" si="25"/>
        <v/>
      </c>
      <c r="AD45" s="5" t="str">
        <f t="shared" si="26"/>
        <v/>
      </c>
      <c r="AE45" s="5" t="str">
        <f t="shared" si="27"/>
        <v/>
      </c>
      <c r="AF45" s="5" t="str">
        <f t="shared" si="28"/>
        <v/>
      </c>
      <c r="AG45" s="5" t="str">
        <f t="shared" si="29"/>
        <v/>
      </c>
      <c r="AH45" s="5" t="str">
        <f>IF(G45="女",data_kyogisha!A37,"")</f>
        <v/>
      </c>
      <c r="AI45" s="1">
        <f t="shared" si="11"/>
        <v>0</v>
      </c>
      <c r="AJ45" s="1" t="str">
        <f t="shared" si="10"/>
        <v/>
      </c>
      <c r="AK45" s="1">
        <f t="shared" si="12"/>
        <v>0</v>
      </c>
      <c r="AL45" s="1" t="str">
        <f t="shared" si="13"/>
        <v/>
      </c>
      <c r="AM45" s="1">
        <f t="shared" si="18"/>
        <v>0</v>
      </c>
      <c r="AN45" s="1" t="str">
        <f t="shared" si="19"/>
        <v/>
      </c>
      <c r="AO45" s="1">
        <f t="shared" si="16"/>
        <v>0</v>
      </c>
      <c r="AP45" s="1" t="str">
        <f t="shared" si="17"/>
        <v/>
      </c>
    </row>
    <row r="46" spans="1:42">
      <c r="A46" s="38">
        <v>37</v>
      </c>
      <c r="B46" s="252"/>
      <c r="C46" s="63"/>
      <c r="D46" s="63"/>
      <c r="E46" s="63"/>
      <c r="F46" s="234"/>
      <c r="G46" s="63"/>
      <c r="H46" s="64"/>
      <c r="I46" s="65"/>
      <c r="J46" s="205"/>
      <c r="K46" s="65"/>
      <c r="L46" s="205"/>
      <c r="M46" s="65"/>
      <c r="N46" s="211"/>
      <c r="O46" s="66"/>
      <c r="P46" s="66"/>
      <c r="U46" s="2"/>
      <c r="W46" s="5" t="str">
        <f t="shared" si="20"/>
        <v/>
      </c>
      <c r="X46" s="5" t="str">
        <f t="shared" si="21"/>
        <v/>
      </c>
      <c r="Y46" s="5" t="str">
        <f t="shared" si="22"/>
        <v/>
      </c>
      <c r="Z46" s="5" t="str">
        <f t="shared" si="23"/>
        <v/>
      </c>
      <c r="AA46" s="5" t="str">
        <f t="shared" si="24"/>
        <v/>
      </c>
      <c r="AB46" s="10" t="str">
        <f>IF(G46="男",data_kyogisha!A38,"")</f>
        <v/>
      </c>
      <c r="AC46" s="5" t="str">
        <f t="shared" si="25"/>
        <v/>
      </c>
      <c r="AD46" s="5" t="str">
        <f t="shared" si="26"/>
        <v/>
      </c>
      <c r="AE46" s="5" t="str">
        <f t="shared" si="27"/>
        <v/>
      </c>
      <c r="AF46" s="5" t="str">
        <f t="shared" si="28"/>
        <v/>
      </c>
      <c r="AG46" s="5" t="str">
        <f t="shared" si="29"/>
        <v/>
      </c>
      <c r="AH46" s="5" t="str">
        <f>IF(G46="女",data_kyogisha!A38,"")</f>
        <v/>
      </c>
      <c r="AI46" s="1">
        <f t="shared" si="11"/>
        <v>0</v>
      </c>
      <c r="AJ46" s="1" t="str">
        <f t="shared" si="10"/>
        <v/>
      </c>
      <c r="AK46" s="1">
        <f t="shared" si="12"/>
        <v>0</v>
      </c>
      <c r="AL46" s="1" t="str">
        <f t="shared" si="13"/>
        <v/>
      </c>
      <c r="AM46" s="1">
        <f t="shared" si="18"/>
        <v>0</v>
      </c>
      <c r="AN46" s="1" t="str">
        <f t="shared" si="19"/>
        <v/>
      </c>
      <c r="AO46" s="1">
        <f t="shared" si="16"/>
        <v>0</v>
      </c>
      <c r="AP46" s="1" t="str">
        <f t="shared" si="17"/>
        <v/>
      </c>
    </row>
    <row r="47" spans="1:42">
      <c r="A47" s="38">
        <v>38</v>
      </c>
      <c r="B47" s="252"/>
      <c r="C47" s="63"/>
      <c r="D47" s="63"/>
      <c r="E47" s="63"/>
      <c r="F47" s="234"/>
      <c r="G47" s="63"/>
      <c r="H47" s="64"/>
      <c r="I47" s="65"/>
      <c r="J47" s="205"/>
      <c r="K47" s="65"/>
      <c r="L47" s="205"/>
      <c r="M47" s="65"/>
      <c r="N47" s="211"/>
      <c r="O47" s="66"/>
      <c r="P47" s="66"/>
      <c r="U47" s="2"/>
      <c r="W47" s="5" t="str">
        <f t="shared" si="20"/>
        <v/>
      </c>
      <c r="X47" s="5" t="str">
        <f t="shared" si="21"/>
        <v/>
      </c>
      <c r="Y47" s="5" t="str">
        <f t="shared" si="22"/>
        <v/>
      </c>
      <c r="Z47" s="5" t="str">
        <f t="shared" si="23"/>
        <v/>
      </c>
      <c r="AA47" s="5" t="str">
        <f t="shared" si="24"/>
        <v/>
      </c>
      <c r="AB47" s="10" t="str">
        <f>IF(G47="男",data_kyogisha!A39,"")</f>
        <v/>
      </c>
      <c r="AC47" s="5" t="str">
        <f t="shared" si="25"/>
        <v/>
      </c>
      <c r="AD47" s="5" t="str">
        <f t="shared" si="26"/>
        <v/>
      </c>
      <c r="AE47" s="5" t="str">
        <f t="shared" si="27"/>
        <v/>
      </c>
      <c r="AF47" s="5" t="str">
        <f t="shared" si="28"/>
        <v/>
      </c>
      <c r="AG47" s="5" t="str">
        <f t="shared" si="29"/>
        <v/>
      </c>
      <c r="AH47" s="5" t="str">
        <f>IF(G47="女",data_kyogisha!A39,"")</f>
        <v/>
      </c>
      <c r="AI47" s="1">
        <f t="shared" si="11"/>
        <v>0</v>
      </c>
      <c r="AJ47" s="1" t="str">
        <f t="shared" si="10"/>
        <v/>
      </c>
      <c r="AK47" s="1">
        <f t="shared" si="12"/>
        <v>0</v>
      </c>
      <c r="AL47" s="1" t="str">
        <f t="shared" si="13"/>
        <v/>
      </c>
      <c r="AM47" s="1">
        <f t="shared" si="18"/>
        <v>0</v>
      </c>
      <c r="AN47" s="1" t="str">
        <f t="shared" si="19"/>
        <v/>
      </c>
      <c r="AO47" s="1">
        <f t="shared" si="16"/>
        <v>0</v>
      </c>
      <c r="AP47" s="1" t="str">
        <f t="shared" si="17"/>
        <v/>
      </c>
    </row>
    <row r="48" spans="1:42">
      <c r="A48" s="38">
        <v>39</v>
      </c>
      <c r="B48" s="252"/>
      <c r="C48" s="63"/>
      <c r="D48" s="63"/>
      <c r="E48" s="63"/>
      <c r="F48" s="234"/>
      <c r="G48" s="63"/>
      <c r="H48" s="64"/>
      <c r="I48" s="65"/>
      <c r="J48" s="205"/>
      <c r="K48" s="65"/>
      <c r="L48" s="205"/>
      <c r="M48" s="65"/>
      <c r="N48" s="211"/>
      <c r="O48" s="66"/>
      <c r="P48" s="66"/>
      <c r="U48" s="2"/>
      <c r="W48" s="5" t="str">
        <f t="shared" si="20"/>
        <v/>
      </c>
      <c r="X48" s="5" t="str">
        <f t="shared" si="21"/>
        <v/>
      </c>
      <c r="Y48" s="5" t="str">
        <f t="shared" si="22"/>
        <v/>
      </c>
      <c r="Z48" s="5" t="str">
        <f t="shared" si="23"/>
        <v/>
      </c>
      <c r="AA48" s="5" t="str">
        <f t="shared" si="24"/>
        <v/>
      </c>
      <c r="AB48" s="10" t="str">
        <f>IF(G48="男",data_kyogisha!A40,"")</f>
        <v/>
      </c>
      <c r="AC48" s="5" t="str">
        <f t="shared" si="25"/>
        <v/>
      </c>
      <c r="AD48" s="5" t="str">
        <f t="shared" si="26"/>
        <v/>
      </c>
      <c r="AE48" s="5" t="str">
        <f t="shared" si="27"/>
        <v/>
      </c>
      <c r="AF48" s="5" t="str">
        <f t="shared" si="28"/>
        <v/>
      </c>
      <c r="AG48" s="5" t="str">
        <f t="shared" si="29"/>
        <v/>
      </c>
      <c r="AH48" s="5" t="str">
        <f>IF(G48="女",data_kyogisha!A40,"")</f>
        <v/>
      </c>
      <c r="AI48" s="1">
        <f t="shared" si="11"/>
        <v>0</v>
      </c>
      <c r="AJ48" s="1" t="str">
        <f t="shared" si="10"/>
        <v/>
      </c>
      <c r="AK48" s="1">
        <f t="shared" si="12"/>
        <v>0</v>
      </c>
      <c r="AL48" s="1" t="str">
        <f t="shared" si="13"/>
        <v/>
      </c>
      <c r="AM48" s="1">
        <f t="shared" si="18"/>
        <v>0</v>
      </c>
      <c r="AN48" s="1" t="str">
        <f t="shared" si="19"/>
        <v/>
      </c>
      <c r="AO48" s="1">
        <f t="shared" si="16"/>
        <v>0</v>
      </c>
      <c r="AP48" s="1" t="str">
        <f t="shared" si="17"/>
        <v/>
      </c>
    </row>
    <row r="49" spans="1:42">
      <c r="A49" s="38">
        <v>40</v>
      </c>
      <c r="B49" s="252"/>
      <c r="C49" s="63"/>
      <c r="D49" s="63"/>
      <c r="E49" s="63"/>
      <c r="F49" s="234"/>
      <c r="G49" s="63"/>
      <c r="H49" s="64"/>
      <c r="I49" s="65"/>
      <c r="J49" s="205"/>
      <c r="K49" s="65"/>
      <c r="L49" s="205"/>
      <c r="M49" s="65"/>
      <c r="N49" s="211"/>
      <c r="O49" s="66"/>
      <c r="P49" s="66"/>
      <c r="U49" s="2"/>
      <c r="W49" s="5" t="str">
        <f t="shared" si="20"/>
        <v/>
      </c>
      <c r="X49" s="5" t="str">
        <f t="shared" si="21"/>
        <v/>
      </c>
      <c r="Y49" s="5" t="str">
        <f t="shared" si="22"/>
        <v/>
      </c>
      <c r="Z49" s="5" t="str">
        <f t="shared" si="23"/>
        <v/>
      </c>
      <c r="AA49" s="5" t="str">
        <f t="shared" si="24"/>
        <v/>
      </c>
      <c r="AB49" s="10" t="str">
        <f>IF(G49="男",data_kyogisha!A41,"")</f>
        <v/>
      </c>
      <c r="AC49" s="5" t="str">
        <f t="shared" si="25"/>
        <v/>
      </c>
      <c r="AD49" s="5" t="str">
        <f t="shared" si="26"/>
        <v/>
      </c>
      <c r="AE49" s="5" t="str">
        <f t="shared" si="27"/>
        <v/>
      </c>
      <c r="AF49" s="5" t="str">
        <f t="shared" si="28"/>
        <v/>
      </c>
      <c r="AG49" s="5" t="str">
        <f t="shared" si="29"/>
        <v/>
      </c>
      <c r="AH49" s="5" t="str">
        <f>IF(G49="女",data_kyogisha!A41,"")</f>
        <v/>
      </c>
      <c r="AI49" s="1">
        <f t="shared" si="11"/>
        <v>0</v>
      </c>
      <c r="AJ49" s="1" t="str">
        <f t="shared" si="10"/>
        <v/>
      </c>
      <c r="AK49" s="1">
        <f t="shared" si="12"/>
        <v>0</v>
      </c>
      <c r="AL49" s="1" t="str">
        <f t="shared" si="13"/>
        <v/>
      </c>
      <c r="AM49" s="1">
        <f t="shared" si="18"/>
        <v>0</v>
      </c>
      <c r="AN49" s="1" t="str">
        <f t="shared" si="19"/>
        <v/>
      </c>
      <c r="AO49" s="1">
        <f t="shared" si="16"/>
        <v>0</v>
      </c>
      <c r="AP49" s="1" t="str">
        <f t="shared" si="17"/>
        <v/>
      </c>
    </row>
    <row r="50" spans="1:42">
      <c r="A50" s="38">
        <v>41</v>
      </c>
      <c r="B50" s="252"/>
      <c r="C50" s="63"/>
      <c r="D50" s="63"/>
      <c r="E50" s="63"/>
      <c r="F50" s="234"/>
      <c r="G50" s="63"/>
      <c r="H50" s="64"/>
      <c r="I50" s="65"/>
      <c r="J50" s="205"/>
      <c r="K50" s="65"/>
      <c r="L50" s="205"/>
      <c r="M50" s="65"/>
      <c r="N50" s="211"/>
      <c r="O50" s="66"/>
      <c r="P50" s="66"/>
      <c r="U50" s="2"/>
      <c r="W50" s="5" t="str">
        <f t="shared" si="20"/>
        <v/>
      </c>
      <c r="X50" s="5" t="str">
        <f t="shared" si="21"/>
        <v/>
      </c>
      <c r="Y50" s="5" t="str">
        <f t="shared" si="22"/>
        <v/>
      </c>
      <c r="Z50" s="5" t="str">
        <f t="shared" si="23"/>
        <v/>
      </c>
      <c r="AA50" s="5" t="str">
        <f t="shared" si="24"/>
        <v/>
      </c>
      <c r="AB50" s="10" t="str">
        <f>IF(G50="男",data_kyogisha!A42,"")</f>
        <v/>
      </c>
      <c r="AC50" s="5" t="str">
        <f t="shared" si="25"/>
        <v/>
      </c>
      <c r="AD50" s="5" t="str">
        <f t="shared" si="26"/>
        <v/>
      </c>
      <c r="AE50" s="5" t="str">
        <f t="shared" si="27"/>
        <v/>
      </c>
      <c r="AF50" s="5" t="str">
        <f t="shared" si="28"/>
        <v/>
      </c>
      <c r="AG50" s="5" t="str">
        <f t="shared" si="29"/>
        <v/>
      </c>
      <c r="AH50" s="5" t="str">
        <f>IF(G50="女",data_kyogisha!A42,"")</f>
        <v/>
      </c>
      <c r="AI50" s="1">
        <f t="shared" si="11"/>
        <v>0</v>
      </c>
      <c r="AJ50" s="1" t="str">
        <f t="shared" si="10"/>
        <v/>
      </c>
      <c r="AK50" s="1">
        <f t="shared" si="12"/>
        <v>0</v>
      </c>
      <c r="AL50" s="1" t="str">
        <f t="shared" si="13"/>
        <v/>
      </c>
      <c r="AM50" s="1">
        <f t="shared" si="18"/>
        <v>0</v>
      </c>
      <c r="AN50" s="1" t="str">
        <f t="shared" si="19"/>
        <v/>
      </c>
      <c r="AO50" s="1">
        <f t="shared" si="16"/>
        <v>0</v>
      </c>
      <c r="AP50" s="1" t="str">
        <f t="shared" si="17"/>
        <v/>
      </c>
    </row>
    <row r="51" spans="1:42">
      <c r="A51" s="38">
        <v>42</v>
      </c>
      <c r="B51" s="252"/>
      <c r="C51" s="63"/>
      <c r="D51" s="63"/>
      <c r="E51" s="63"/>
      <c r="F51" s="234"/>
      <c r="G51" s="63"/>
      <c r="H51" s="64"/>
      <c r="I51" s="65"/>
      <c r="J51" s="205"/>
      <c r="K51" s="65"/>
      <c r="L51" s="205"/>
      <c r="M51" s="65"/>
      <c r="N51" s="211"/>
      <c r="O51" s="66"/>
      <c r="P51" s="66"/>
      <c r="W51" s="5" t="str">
        <f t="shared" si="20"/>
        <v/>
      </c>
      <c r="X51" s="5" t="str">
        <f t="shared" si="21"/>
        <v/>
      </c>
      <c r="Y51" s="5" t="str">
        <f t="shared" si="22"/>
        <v/>
      </c>
      <c r="Z51" s="5" t="str">
        <f t="shared" si="23"/>
        <v/>
      </c>
      <c r="AA51" s="5" t="str">
        <f t="shared" si="24"/>
        <v/>
      </c>
      <c r="AB51" s="10" t="str">
        <f>IF(G51="男",data_kyogisha!A43,"")</f>
        <v/>
      </c>
      <c r="AC51" s="5" t="str">
        <f t="shared" si="25"/>
        <v/>
      </c>
      <c r="AD51" s="5" t="str">
        <f t="shared" si="26"/>
        <v/>
      </c>
      <c r="AE51" s="5" t="str">
        <f t="shared" si="27"/>
        <v/>
      </c>
      <c r="AF51" s="5" t="str">
        <f t="shared" si="28"/>
        <v/>
      </c>
      <c r="AG51" s="5" t="str">
        <f t="shared" si="29"/>
        <v/>
      </c>
      <c r="AH51" s="5" t="str">
        <f>IF(G51="女",data_kyogisha!A43,"")</f>
        <v/>
      </c>
      <c r="AI51" s="1">
        <f t="shared" si="11"/>
        <v>0</v>
      </c>
      <c r="AJ51" s="1" t="str">
        <f t="shared" si="10"/>
        <v/>
      </c>
      <c r="AK51" s="1">
        <f t="shared" si="12"/>
        <v>0</v>
      </c>
      <c r="AL51" s="1" t="str">
        <f t="shared" si="13"/>
        <v/>
      </c>
      <c r="AM51" s="1">
        <f t="shared" si="18"/>
        <v>0</v>
      </c>
      <c r="AN51" s="1" t="str">
        <f t="shared" si="19"/>
        <v/>
      </c>
      <c r="AO51" s="1">
        <f t="shared" si="16"/>
        <v>0</v>
      </c>
      <c r="AP51" s="1" t="str">
        <f t="shared" si="17"/>
        <v/>
      </c>
    </row>
    <row r="52" spans="1:42">
      <c r="A52" s="38">
        <v>43</v>
      </c>
      <c r="B52" s="252"/>
      <c r="C52" s="63"/>
      <c r="D52" s="63"/>
      <c r="E52" s="63"/>
      <c r="F52" s="234"/>
      <c r="G52" s="63"/>
      <c r="H52" s="64"/>
      <c r="I52" s="65"/>
      <c r="J52" s="205"/>
      <c r="K52" s="65"/>
      <c r="L52" s="205"/>
      <c r="M52" s="65"/>
      <c r="N52" s="211"/>
      <c r="O52" s="66"/>
      <c r="P52" s="66"/>
      <c r="W52" s="5" t="str">
        <f t="shared" si="20"/>
        <v/>
      </c>
      <c r="X52" s="5" t="str">
        <f t="shared" si="21"/>
        <v/>
      </c>
      <c r="Y52" s="5" t="str">
        <f t="shared" si="22"/>
        <v/>
      </c>
      <c r="Z52" s="5" t="str">
        <f t="shared" si="23"/>
        <v/>
      </c>
      <c r="AA52" s="5" t="str">
        <f t="shared" si="24"/>
        <v/>
      </c>
      <c r="AB52" s="10" t="str">
        <f>IF(G52="男",data_kyogisha!A44,"")</f>
        <v/>
      </c>
      <c r="AC52" s="5" t="str">
        <f t="shared" si="25"/>
        <v/>
      </c>
      <c r="AD52" s="5" t="str">
        <f t="shared" si="26"/>
        <v/>
      </c>
      <c r="AE52" s="5" t="str">
        <f t="shared" si="27"/>
        <v/>
      </c>
      <c r="AF52" s="5" t="str">
        <f t="shared" si="28"/>
        <v/>
      </c>
      <c r="AG52" s="5" t="str">
        <f t="shared" si="29"/>
        <v/>
      </c>
      <c r="AH52" s="5" t="str">
        <f>IF(G52="女",data_kyogisha!A44,"")</f>
        <v/>
      </c>
      <c r="AI52" s="1">
        <f t="shared" si="11"/>
        <v>0</v>
      </c>
      <c r="AJ52" s="1" t="str">
        <f t="shared" si="10"/>
        <v/>
      </c>
      <c r="AK52" s="1">
        <f t="shared" si="12"/>
        <v>0</v>
      </c>
      <c r="AL52" s="1" t="str">
        <f t="shared" si="13"/>
        <v/>
      </c>
      <c r="AM52" s="1">
        <f t="shared" si="18"/>
        <v>0</v>
      </c>
      <c r="AN52" s="1" t="str">
        <f t="shared" si="19"/>
        <v/>
      </c>
      <c r="AO52" s="1">
        <f t="shared" si="16"/>
        <v>0</v>
      </c>
      <c r="AP52" s="1" t="str">
        <f t="shared" si="17"/>
        <v/>
      </c>
    </row>
    <row r="53" spans="1:42">
      <c r="A53" s="38">
        <v>44</v>
      </c>
      <c r="B53" s="252"/>
      <c r="C53" s="63"/>
      <c r="D53" s="63"/>
      <c r="E53" s="63"/>
      <c r="F53" s="234"/>
      <c r="G53" s="63"/>
      <c r="H53" s="64"/>
      <c r="I53" s="65"/>
      <c r="J53" s="205"/>
      <c r="K53" s="65"/>
      <c r="L53" s="205"/>
      <c r="M53" s="65"/>
      <c r="N53" s="211"/>
      <c r="O53" s="66"/>
      <c r="P53" s="66"/>
      <c r="W53" s="5" t="str">
        <f t="shared" si="20"/>
        <v/>
      </c>
      <c r="X53" s="5" t="str">
        <f t="shared" si="21"/>
        <v/>
      </c>
      <c r="Y53" s="5" t="str">
        <f t="shared" si="22"/>
        <v/>
      </c>
      <c r="Z53" s="5" t="str">
        <f t="shared" si="23"/>
        <v/>
      </c>
      <c r="AA53" s="5" t="str">
        <f t="shared" si="24"/>
        <v/>
      </c>
      <c r="AB53" s="10" t="str">
        <f>IF(G53="男",data_kyogisha!A45,"")</f>
        <v/>
      </c>
      <c r="AC53" s="5" t="str">
        <f t="shared" si="25"/>
        <v/>
      </c>
      <c r="AD53" s="5" t="str">
        <f t="shared" si="26"/>
        <v/>
      </c>
      <c r="AE53" s="5" t="str">
        <f t="shared" si="27"/>
        <v/>
      </c>
      <c r="AF53" s="5" t="str">
        <f t="shared" si="28"/>
        <v/>
      </c>
      <c r="AG53" s="5" t="str">
        <f t="shared" si="29"/>
        <v/>
      </c>
      <c r="AH53" s="5" t="str">
        <f>IF(G53="女",data_kyogisha!A45,"")</f>
        <v/>
      </c>
      <c r="AI53" s="1">
        <f t="shared" si="11"/>
        <v>0</v>
      </c>
      <c r="AJ53" s="1" t="str">
        <f t="shared" si="10"/>
        <v/>
      </c>
      <c r="AK53" s="1">
        <f t="shared" si="12"/>
        <v>0</v>
      </c>
      <c r="AL53" s="1" t="str">
        <f t="shared" si="13"/>
        <v/>
      </c>
      <c r="AM53" s="1">
        <f t="shared" si="18"/>
        <v>0</v>
      </c>
      <c r="AN53" s="1" t="str">
        <f t="shared" si="19"/>
        <v/>
      </c>
      <c r="AO53" s="1">
        <f t="shared" si="16"/>
        <v>0</v>
      </c>
      <c r="AP53" s="1" t="str">
        <f t="shared" si="17"/>
        <v/>
      </c>
    </row>
    <row r="54" spans="1:42">
      <c r="A54" s="38">
        <v>45</v>
      </c>
      <c r="B54" s="252"/>
      <c r="C54" s="63"/>
      <c r="D54" s="63"/>
      <c r="E54" s="63"/>
      <c r="F54" s="234"/>
      <c r="G54" s="63"/>
      <c r="H54" s="64"/>
      <c r="I54" s="65"/>
      <c r="J54" s="205"/>
      <c r="K54" s="65"/>
      <c r="L54" s="205"/>
      <c r="M54" s="65"/>
      <c r="N54" s="211"/>
      <c r="O54" s="66"/>
      <c r="P54" s="66"/>
      <c r="W54" s="5" t="str">
        <f t="shared" si="20"/>
        <v/>
      </c>
      <c r="X54" s="5" t="str">
        <f t="shared" si="21"/>
        <v/>
      </c>
      <c r="Y54" s="5" t="str">
        <f t="shared" si="22"/>
        <v/>
      </c>
      <c r="Z54" s="5" t="str">
        <f t="shared" si="23"/>
        <v/>
      </c>
      <c r="AA54" s="5" t="str">
        <f t="shared" si="24"/>
        <v/>
      </c>
      <c r="AB54" s="10" t="str">
        <f>IF(G54="男",data_kyogisha!A46,"")</f>
        <v/>
      </c>
      <c r="AC54" s="5" t="str">
        <f t="shared" si="25"/>
        <v/>
      </c>
      <c r="AD54" s="5" t="str">
        <f t="shared" si="26"/>
        <v/>
      </c>
      <c r="AE54" s="5" t="str">
        <f t="shared" si="27"/>
        <v/>
      </c>
      <c r="AF54" s="5" t="str">
        <f t="shared" si="28"/>
        <v/>
      </c>
      <c r="AG54" s="5" t="str">
        <f t="shared" si="29"/>
        <v/>
      </c>
      <c r="AH54" s="5" t="str">
        <f>IF(G54="女",data_kyogisha!A46,"")</f>
        <v/>
      </c>
      <c r="AI54" s="1">
        <f t="shared" si="11"/>
        <v>0</v>
      </c>
      <c r="AJ54" s="1" t="str">
        <f t="shared" si="10"/>
        <v/>
      </c>
      <c r="AK54" s="1">
        <f t="shared" si="12"/>
        <v>0</v>
      </c>
      <c r="AL54" s="1" t="str">
        <f t="shared" si="13"/>
        <v/>
      </c>
      <c r="AM54" s="1">
        <f t="shared" si="18"/>
        <v>0</v>
      </c>
      <c r="AN54" s="1" t="str">
        <f t="shared" si="19"/>
        <v/>
      </c>
      <c r="AO54" s="1">
        <f t="shared" si="16"/>
        <v>0</v>
      </c>
      <c r="AP54" s="1" t="str">
        <f t="shared" si="17"/>
        <v/>
      </c>
    </row>
    <row r="55" spans="1:42">
      <c r="A55" s="38">
        <v>46</v>
      </c>
      <c r="B55" s="252"/>
      <c r="C55" s="63"/>
      <c r="D55" s="63"/>
      <c r="E55" s="63"/>
      <c r="F55" s="234"/>
      <c r="G55" s="63"/>
      <c r="H55" s="64"/>
      <c r="I55" s="65"/>
      <c r="J55" s="205"/>
      <c r="K55" s="65"/>
      <c r="L55" s="205"/>
      <c r="M55" s="65"/>
      <c r="N55" s="211"/>
      <c r="O55" s="66"/>
      <c r="P55" s="66"/>
      <c r="W55" s="5" t="str">
        <f t="shared" si="20"/>
        <v/>
      </c>
      <c r="X55" s="5" t="str">
        <f t="shared" si="21"/>
        <v/>
      </c>
      <c r="Y55" s="5" t="str">
        <f t="shared" si="22"/>
        <v/>
      </c>
      <c r="Z55" s="5" t="str">
        <f t="shared" si="23"/>
        <v/>
      </c>
      <c r="AA55" s="5" t="str">
        <f t="shared" si="24"/>
        <v/>
      </c>
      <c r="AB55" s="10" t="str">
        <f>IF(G55="男",data_kyogisha!A47,"")</f>
        <v/>
      </c>
      <c r="AC55" s="5" t="str">
        <f t="shared" si="25"/>
        <v/>
      </c>
      <c r="AD55" s="5" t="str">
        <f t="shared" si="26"/>
        <v/>
      </c>
      <c r="AE55" s="5" t="str">
        <f t="shared" si="27"/>
        <v/>
      </c>
      <c r="AF55" s="5" t="str">
        <f t="shared" si="28"/>
        <v/>
      </c>
      <c r="AG55" s="5" t="str">
        <f t="shared" si="29"/>
        <v/>
      </c>
      <c r="AH55" s="5" t="str">
        <f>IF(G55="女",data_kyogisha!A47,"")</f>
        <v/>
      </c>
      <c r="AI55" s="1">
        <f t="shared" si="11"/>
        <v>0</v>
      </c>
      <c r="AJ55" s="1" t="str">
        <f t="shared" si="10"/>
        <v/>
      </c>
      <c r="AK55" s="1">
        <f t="shared" si="12"/>
        <v>0</v>
      </c>
      <c r="AL55" s="1" t="str">
        <f t="shared" si="13"/>
        <v/>
      </c>
      <c r="AM55" s="1">
        <f t="shared" si="18"/>
        <v>0</v>
      </c>
      <c r="AN55" s="1" t="str">
        <f t="shared" si="19"/>
        <v/>
      </c>
      <c r="AO55" s="1">
        <f t="shared" si="16"/>
        <v>0</v>
      </c>
      <c r="AP55" s="1" t="str">
        <f t="shared" si="17"/>
        <v/>
      </c>
    </row>
    <row r="56" spans="1:42">
      <c r="A56" s="38">
        <v>47</v>
      </c>
      <c r="B56" s="252"/>
      <c r="C56" s="63"/>
      <c r="D56" s="63"/>
      <c r="E56" s="63"/>
      <c r="F56" s="234"/>
      <c r="G56" s="63"/>
      <c r="H56" s="64"/>
      <c r="I56" s="65"/>
      <c r="J56" s="205"/>
      <c r="K56" s="65"/>
      <c r="L56" s="205"/>
      <c r="M56" s="65"/>
      <c r="N56" s="211"/>
      <c r="O56" s="66"/>
      <c r="P56" s="66"/>
      <c r="W56" s="5" t="str">
        <f t="shared" si="20"/>
        <v/>
      </c>
      <c r="X56" s="5" t="str">
        <f t="shared" si="21"/>
        <v/>
      </c>
      <c r="Y56" s="5" t="str">
        <f t="shared" si="22"/>
        <v/>
      </c>
      <c r="Z56" s="5" t="str">
        <f t="shared" si="23"/>
        <v/>
      </c>
      <c r="AA56" s="5" t="str">
        <f t="shared" si="24"/>
        <v/>
      </c>
      <c r="AB56" s="10" t="str">
        <f>IF(G56="男",data_kyogisha!A48,"")</f>
        <v/>
      </c>
      <c r="AC56" s="5" t="str">
        <f t="shared" si="25"/>
        <v/>
      </c>
      <c r="AD56" s="5" t="str">
        <f t="shared" si="26"/>
        <v/>
      </c>
      <c r="AE56" s="5" t="str">
        <f t="shared" si="27"/>
        <v/>
      </c>
      <c r="AF56" s="5" t="str">
        <f t="shared" si="28"/>
        <v/>
      </c>
      <c r="AG56" s="5" t="str">
        <f t="shared" si="29"/>
        <v/>
      </c>
      <c r="AH56" s="5" t="str">
        <f>IF(G56="女",data_kyogisha!A48,"")</f>
        <v/>
      </c>
      <c r="AI56" s="1">
        <f t="shared" si="11"/>
        <v>0</v>
      </c>
      <c r="AJ56" s="1" t="str">
        <f t="shared" si="10"/>
        <v/>
      </c>
      <c r="AK56" s="1">
        <f t="shared" si="12"/>
        <v>0</v>
      </c>
      <c r="AL56" s="1" t="str">
        <f t="shared" si="13"/>
        <v/>
      </c>
      <c r="AM56" s="1">
        <f t="shared" si="18"/>
        <v>0</v>
      </c>
      <c r="AN56" s="1" t="str">
        <f t="shared" si="19"/>
        <v/>
      </c>
      <c r="AO56" s="1">
        <f t="shared" si="16"/>
        <v>0</v>
      </c>
      <c r="AP56" s="1" t="str">
        <f t="shared" si="17"/>
        <v/>
      </c>
    </row>
    <row r="57" spans="1:42">
      <c r="A57" s="38">
        <v>48</v>
      </c>
      <c r="B57" s="252"/>
      <c r="C57" s="63"/>
      <c r="D57" s="63"/>
      <c r="E57" s="63"/>
      <c r="F57" s="234"/>
      <c r="G57" s="63"/>
      <c r="H57" s="64"/>
      <c r="I57" s="65"/>
      <c r="J57" s="205"/>
      <c r="K57" s="65"/>
      <c r="L57" s="205"/>
      <c r="M57" s="65"/>
      <c r="N57" s="211"/>
      <c r="O57" s="66"/>
      <c r="P57" s="66"/>
      <c r="W57" s="5" t="str">
        <f t="shared" si="20"/>
        <v/>
      </c>
      <c r="X57" s="5" t="str">
        <f t="shared" si="21"/>
        <v/>
      </c>
      <c r="Y57" s="5" t="str">
        <f t="shared" si="22"/>
        <v/>
      </c>
      <c r="Z57" s="5" t="str">
        <f t="shared" si="23"/>
        <v/>
      </c>
      <c r="AA57" s="5" t="str">
        <f t="shared" si="24"/>
        <v/>
      </c>
      <c r="AB57" s="10" t="str">
        <f>IF(G57="男",data_kyogisha!A49,"")</f>
        <v/>
      </c>
      <c r="AC57" s="5" t="str">
        <f t="shared" si="25"/>
        <v/>
      </c>
      <c r="AD57" s="5" t="str">
        <f t="shared" si="26"/>
        <v/>
      </c>
      <c r="AE57" s="5" t="str">
        <f t="shared" si="27"/>
        <v/>
      </c>
      <c r="AF57" s="5" t="str">
        <f t="shared" si="28"/>
        <v/>
      </c>
      <c r="AG57" s="5" t="str">
        <f t="shared" si="29"/>
        <v/>
      </c>
      <c r="AH57" s="5" t="str">
        <f>IF(G57="女",data_kyogisha!A49,"")</f>
        <v/>
      </c>
      <c r="AI57" s="1">
        <f t="shared" si="11"/>
        <v>0</v>
      </c>
      <c r="AJ57" s="1" t="str">
        <f t="shared" si="10"/>
        <v/>
      </c>
      <c r="AK57" s="1">
        <f t="shared" si="12"/>
        <v>0</v>
      </c>
      <c r="AL57" s="1" t="str">
        <f t="shared" si="13"/>
        <v/>
      </c>
      <c r="AM57" s="1">
        <f t="shared" si="18"/>
        <v>0</v>
      </c>
      <c r="AN57" s="1" t="str">
        <f t="shared" si="19"/>
        <v/>
      </c>
      <c r="AO57" s="1">
        <f t="shared" si="16"/>
        <v>0</v>
      </c>
      <c r="AP57" s="1" t="str">
        <f t="shared" si="17"/>
        <v/>
      </c>
    </row>
    <row r="58" spans="1:42">
      <c r="A58" s="38">
        <v>49</v>
      </c>
      <c r="B58" s="252"/>
      <c r="C58" s="63"/>
      <c r="D58" s="63"/>
      <c r="E58" s="63"/>
      <c r="F58" s="234"/>
      <c r="G58" s="63"/>
      <c r="H58" s="64"/>
      <c r="I58" s="65"/>
      <c r="J58" s="205"/>
      <c r="K58" s="65"/>
      <c r="L58" s="205"/>
      <c r="M58" s="65"/>
      <c r="N58" s="211"/>
      <c r="O58" s="66"/>
      <c r="P58" s="66"/>
      <c r="W58" s="5" t="str">
        <f t="shared" si="20"/>
        <v/>
      </c>
      <c r="X58" s="5" t="str">
        <f t="shared" si="21"/>
        <v/>
      </c>
      <c r="Y58" s="5" t="str">
        <f t="shared" si="22"/>
        <v/>
      </c>
      <c r="Z58" s="5" t="str">
        <f t="shared" si="23"/>
        <v/>
      </c>
      <c r="AA58" s="5" t="str">
        <f t="shared" si="24"/>
        <v/>
      </c>
      <c r="AB58" s="10" t="str">
        <f>IF(G58="男",data_kyogisha!A50,"")</f>
        <v/>
      </c>
      <c r="AC58" s="5" t="str">
        <f t="shared" si="25"/>
        <v/>
      </c>
      <c r="AD58" s="5" t="str">
        <f t="shared" si="26"/>
        <v/>
      </c>
      <c r="AE58" s="5" t="str">
        <f t="shared" si="27"/>
        <v/>
      </c>
      <c r="AF58" s="5" t="str">
        <f t="shared" si="28"/>
        <v/>
      </c>
      <c r="AG58" s="5" t="str">
        <f t="shared" si="29"/>
        <v/>
      </c>
      <c r="AH58" s="5" t="str">
        <f>IF(G58="女",data_kyogisha!A50,"")</f>
        <v/>
      </c>
      <c r="AI58" s="1">
        <f t="shared" si="11"/>
        <v>0</v>
      </c>
      <c r="AJ58" s="1" t="str">
        <f t="shared" si="10"/>
        <v/>
      </c>
      <c r="AK58" s="1">
        <f t="shared" si="12"/>
        <v>0</v>
      </c>
      <c r="AL58" s="1" t="str">
        <f t="shared" si="13"/>
        <v/>
      </c>
      <c r="AM58" s="1">
        <f t="shared" si="18"/>
        <v>0</v>
      </c>
      <c r="AN58" s="1" t="str">
        <f t="shared" si="19"/>
        <v/>
      </c>
      <c r="AO58" s="1">
        <f t="shared" si="16"/>
        <v>0</v>
      </c>
      <c r="AP58" s="1" t="str">
        <f t="shared" si="17"/>
        <v/>
      </c>
    </row>
    <row r="59" spans="1:42">
      <c r="A59" s="38">
        <v>50</v>
      </c>
      <c r="B59" s="252"/>
      <c r="C59" s="63"/>
      <c r="D59" s="63"/>
      <c r="E59" s="63"/>
      <c r="F59" s="234"/>
      <c r="G59" s="63"/>
      <c r="H59" s="64"/>
      <c r="I59" s="65"/>
      <c r="J59" s="205"/>
      <c r="K59" s="65"/>
      <c r="L59" s="205"/>
      <c r="M59" s="65"/>
      <c r="N59" s="211"/>
      <c r="O59" s="66"/>
      <c r="P59" s="66"/>
      <c r="W59" s="5" t="str">
        <f t="shared" si="20"/>
        <v/>
      </c>
      <c r="X59" s="5" t="str">
        <f t="shared" si="21"/>
        <v/>
      </c>
      <c r="Y59" s="5" t="str">
        <f t="shared" si="22"/>
        <v/>
      </c>
      <c r="Z59" s="5" t="str">
        <f t="shared" si="23"/>
        <v/>
      </c>
      <c r="AA59" s="5" t="str">
        <f t="shared" si="24"/>
        <v/>
      </c>
      <c r="AB59" s="10" t="str">
        <f>IF(G59="男",data_kyogisha!A51,"")</f>
        <v/>
      </c>
      <c r="AC59" s="5" t="str">
        <f t="shared" si="25"/>
        <v/>
      </c>
      <c r="AD59" s="5" t="str">
        <f t="shared" si="26"/>
        <v/>
      </c>
      <c r="AE59" s="5" t="str">
        <f t="shared" si="27"/>
        <v/>
      </c>
      <c r="AF59" s="5" t="str">
        <f t="shared" si="28"/>
        <v/>
      </c>
      <c r="AG59" s="5" t="str">
        <f t="shared" si="29"/>
        <v/>
      </c>
      <c r="AH59" s="5" t="str">
        <f>IF(G59="女",data_kyogisha!A51,"")</f>
        <v/>
      </c>
      <c r="AI59" s="1">
        <f t="shared" si="11"/>
        <v>0</v>
      </c>
      <c r="AJ59" s="1" t="str">
        <f t="shared" si="10"/>
        <v/>
      </c>
      <c r="AK59" s="1">
        <f t="shared" si="12"/>
        <v>0</v>
      </c>
      <c r="AL59" s="1" t="str">
        <f t="shared" si="13"/>
        <v/>
      </c>
      <c r="AM59" s="1">
        <f t="shared" si="18"/>
        <v>0</v>
      </c>
      <c r="AN59" s="1" t="str">
        <f t="shared" si="19"/>
        <v/>
      </c>
      <c r="AO59" s="1">
        <f t="shared" si="16"/>
        <v>0</v>
      </c>
      <c r="AP59" s="1" t="str">
        <f t="shared" si="17"/>
        <v/>
      </c>
    </row>
    <row r="60" spans="1:42">
      <c r="A60" s="38">
        <v>51</v>
      </c>
      <c r="B60" s="252"/>
      <c r="C60" s="63"/>
      <c r="D60" s="63"/>
      <c r="E60" s="63"/>
      <c r="F60" s="234"/>
      <c r="G60" s="63"/>
      <c r="H60" s="64"/>
      <c r="I60" s="65"/>
      <c r="J60" s="205"/>
      <c r="K60" s="65"/>
      <c r="L60" s="205"/>
      <c r="M60" s="65"/>
      <c r="N60" s="211"/>
      <c r="O60" s="66"/>
      <c r="P60" s="66"/>
      <c r="W60" s="5" t="str">
        <f t="shared" si="20"/>
        <v/>
      </c>
      <c r="X60" s="5" t="str">
        <f t="shared" si="21"/>
        <v/>
      </c>
      <c r="Y60" s="5" t="str">
        <f t="shared" si="22"/>
        <v/>
      </c>
      <c r="Z60" s="5" t="str">
        <f t="shared" si="23"/>
        <v/>
      </c>
      <c r="AA60" s="5" t="str">
        <f t="shared" si="24"/>
        <v/>
      </c>
      <c r="AB60" s="10" t="str">
        <f>IF(G60="男",data_kyogisha!A52,"")</f>
        <v/>
      </c>
      <c r="AC60" s="5" t="str">
        <f t="shared" si="25"/>
        <v/>
      </c>
      <c r="AD60" s="5" t="str">
        <f t="shared" si="26"/>
        <v/>
      </c>
      <c r="AE60" s="5" t="str">
        <f t="shared" si="27"/>
        <v/>
      </c>
      <c r="AF60" s="5" t="str">
        <f t="shared" si="28"/>
        <v/>
      </c>
      <c r="AG60" s="5" t="str">
        <f t="shared" si="29"/>
        <v/>
      </c>
      <c r="AH60" s="5" t="str">
        <f>IF(G60="女",data_kyogisha!A52,"")</f>
        <v/>
      </c>
      <c r="AI60" s="1">
        <f t="shared" si="11"/>
        <v>0</v>
      </c>
      <c r="AJ60" s="1" t="str">
        <f t="shared" si="10"/>
        <v/>
      </c>
      <c r="AK60" s="1">
        <f t="shared" si="12"/>
        <v>0</v>
      </c>
      <c r="AL60" s="1" t="str">
        <f t="shared" si="13"/>
        <v/>
      </c>
      <c r="AM60" s="1">
        <f t="shared" si="18"/>
        <v>0</v>
      </c>
      <c r="AN60" s="1" t="str">
        <f t="shared" si="19"/>
        <v/>
      </c>
      <c r="AO60" s="1">
        <f t="shared" si="16"/>
        <v>0</v>
      </c>
      <c r="AP60" s="1" t="str">
        <f t="shared" si="17"/>
        <v/>
      </c>
    </row>
    <row r="61" spans="1:42">
      <c r="A61" s="38">
        <v>52</v>
      </c>
      <c r="B61" s="252"/>
      <c r="C61" s="63"/>
      <c r="D61" s="63"/>
      <c r="E61" s="63"/>
      <c r="F61" s="234"/>
      <c r="G61" s="63"/>
      <c r="H61" s="64"/>
      <c r="I61" s="65"/>
      <c r="J61" s="205"/>
      <c r="K61" s="65"/>
      <c r="L61" s="205"/>
      <c r="M61" s="65"/>
      <c r="N61" s="211"/>
      <c r="O61" s="66"/>
      <c r="P61" s="66"/>
      <c r="W61" s="5" t="str">
        <f t="shared" si="20"/>
        <v/>
      </c>
      <c r="X61" s="5" t="str">
        <f t="shared" si="21"/>
        <v/>
      </c>
      <c r="Y61" s="5" t="str">
        <f t="shared" si="22"/>
        <v/>
      </c>
      <c r="Z61" s="5" t="str">
        <f t="shared" si="23"/>
        <v/>
      </c>
      <c r="AA61" s="5" t="str">
        <f t="shared" si="24"/>
        <v/>
      </c>
      <c r="AB61" s="10" t="str">
        <f>IF(G61="男",data_kyogisha!A53,"")</f>
        <v/>
      </c>
      <c r="AC61" s="5" t="str">
        <f t="shared" si="25"/>
        <v/>
      </c>
      <c r="AD61" s="5" t="str">
        <f t="shared" si="26"/>
        <v/>
      </c>
      <c r="AE61" s="5" t="str">
        <f t="shared" si="27"/>
        <v/>
      </c>
      <c r="AF61" s="5" t="str">
        <f t="shared" si="28"/>
        <v/>
      </c>
      <c r="AG61" s="5" t="str">
        <f t="shared" si="29"/>
        <v/>
      </c>
      <c r="AH61" s="5" t="str">
        <f>IF(G61="女",data_kyogisha!A53,"")</f>
        <v/>
      </c>
      <c r="AI61" s="1">
        <f t="shared" si="11"/>
        <v>0</v>
      </c>
      <c r="AJ61" s="1" t="str">
        <f t="shared" si="10"/>
        <v/>
      </c>
      <c r="AK61" s="1">
        <f t="shared" si="12"/>
        <v>0</v>
      </c>
      <c r="AL61" s="1" t="str">
        <f t="shared" si="13"/>
        <v/>
      </c>
      <c r="AM61" s="1">
        <f t="shared" si="18"/>
        <v>0</v>
      </c>
      <c r="AN61" s="1" t="str">
        <f t="shared" si="19"/>
        <v/>
      </c>
      <c r="AO61" s="1">
        <f t="shared" si="16"/>
        <v>0</v>
      </c>
      <c r="AP61" s="1" t="str">
        <f t="shared" si="17"/>
        <v/>
      </c>
    </row>
    <row r="62" spans="1:42">
      <c r="A62" s="38">
        <v>53</v>
      </c>
      <c r="B62" s="252"/>
      <c r="C62" s="63"/>
      <c r="D62" s="63"/>
      <c r="E62" s="63"/>
      <c r="F62" s="234"/>
      <c r="G62" s="63"/>
      <c r="H62" s="64"/>
      <c r="I62" s="65"/>
      <c r="J62" s="205"/>
      <c r="K62" s="65"/>
      <c r="L62" s="205"/>
      <c r="M62" s="65"/>
      <c r="N62" s="211"/>
      <c r="O62" s="66"/>
      <c r="P62" s="66"/>
      <c r="W62" s="5" t="str">
        <f t="shared" si="20"/>
        <v/>
      </c>
      <c r="X62" s="5" t="str">
        <f t="shared" si="21"/>
        <v/>
      </c>
      <c r="Y62" s="5" t="str">
        <f t="shared" si="22"/>
        <v/>
      </c>
      <c r="Z62" s="5" t="str">
        <f t="shared" si="23"/>
        <v/>
      </c>
      <c r="AA62" s="5" t="str">
        <f t="shared" si="24"/>
        <v/>
      </c>
      <c r="AB62" s="10" t="str">
        <f>IF(G62="男",data_kyogisha!A54,"")</f>
        <v/>
      </c>
      <c r="AC62" s="5" t="str">
        <f t="shared" si="25"/>
        <v/>
      </c>
      <c r="AD62" s="5" t="str">
        <f t="shared" si="26"/>
        <v/>
      </c>
      <c r="AE62" s="5" t="str">
        <f t="shared" si="27"/>
        <v/>
      </c>
      <c r="AF62" s="5" t="str">
        <f t="shared" si="28"/>
        <v/>
      </c>
      <c r="AG62" s="5" t="str">
        <f t="shared" si="29"/>
        <v/>
      </c>
      <c r="AH62" s="5" t="str">
        <f>IF(G62="女",data_kyogisha!A54,"")</f>
        <v/>
      </c>
      <c r="AI62" s="1">
        <f t="shared" si="11"/>
        <v>0</v>
      </c>
      <c r="AJ62" s="1" t="str">
        <f t="shared" si="10"/>
        <v/>
      </c>
      <c r="AK62" s="1">
        <f t="shared" si="12"/>
        <v>0</v>
      </c>
      <c r="AL62" s="1" t="str">
        <f t="shared" si="13"/>
        <v/>
      </c>
      <c r="AM62" s="1">
        <f t="shared" si="18"/>
        <v>0</v>
      </c>
      <c r="AN62" s="1" t="str">
        <f t="shared" si="19"/>
        <v/>
      </c>
      <c r="AO62" s="1">
        <f t="shared" si="16"/>
        <v>0</v>
      </c>
      <c r="AP62" s="1" t="str">
        <f t="shared" si="17"/>
        <v/>
      </c>
    </row>
    <row r="63" spans="1:42">
      <c r="A63" s="38">
        <v>54</v>
      </c>
      <c r="B63" s="252"/>
      <c r="C63" s="63"/>
      <c r="D63" s="63"/>
      <c r="E63" s="63"/>
      <c r="F63" s="234"/>
      <c r="G63" s="63"/>
      <c r="H63" s="64"/>
      <c r="I63" s="65"/>
      <c r="J63" s="205"/>
      <c r="K63" s="65"/>
      <c r="L63" s="205"/>
      <c r="M63" s="65"/>
      <c r="N63" s="211"/>
      <c r="O63" s="66"/>
      <c r="P63" s="66"/>
      <c r="W63" s="5" t="str">
        <f t="shared" si="20"/>
        <v/>
      </c>
      <c r="X63" s="5" t="str">
        <f t="shared" si="21"/>
        <v/>
      </c>
      <c r="Y63" s="5" t="str">
        <f t="shared" si="22"/>
        <v/>
      </c>
      <c r="Z63" s="5" t="str">
        <f t="shared" si="23"/>
        <v/>
      </c>
      <c r="AA63" s="5" t="str">
        <f t="shared" si="24"/>
        <v/>
      </c>
      <c r="AB63" s="10" t="str">
        <f>IF(G63="男",data_kyogisha!A55,"")</f>
        <v/>
      </c>
      <c r="AC63" s="5" t="str">
        <f t="shared" si="25"/>
        <v/>
      </c>
      <c r="AD63" s="5" t="str">
        <f t="shared" si="26"/>
        <v/>
      </c>
      <c r="AE63" s="5" t="str">
        <f t="shared" si="27"/>
        <v/>
      </c>
      <c r="AF63" s="5" t="str">
        <f t="shared" si="28"/>
        <v/>
      </c>
      <c r="AG63" s="5" t="str">
        <f t="shared" si="29"/>
        <v/>
      </c>
      <c r="AH63" s="5" t="str">
        <f>IF(G63="女",data_kyogisha!A55,"")</f>
        <v/>
      </c>
      <c r="AI63" s="1">
        <f t="shared" si="11"/>
        <v>0</v>
      </c>
      <c r="AJ63" s="1" t="str">
        <f t="shared" si="10"/>
        <v/>
      </c>
      <c r="AK63" s="1">
        <f t="shared" si="12"/>
        <v>0</v>
      </c>
      <c r="AL63" s="1" t="str">
        <f t="shared" si="13"/>
        <v/>
      </c>
      <c r="AM63" s="1">
        <f t="shared" si="18"/>
        <v>0</v>
      </c>
      <c r="AN63" s="1" t="str">
        <f t="shared" si="19"/>
        <v/>
      </c>
      <c r="AO63" s="1">
        <f t="shared" si="16"/>
        <v>0</v>
      </c>
      <c r="AP63" s="1" t="str">
        <f t="shared" si="17"/>
        <v/>
      </c>
    </row>
    <row r="64" spans="1:42">
      <c r="A64" s="38">
        <v>55</v>
      </c>
      <c r="B64" s="252"/>
      <c r="C64" s="63"/>
      <c r="D64" s="63"/>
      <c r="E64" s="63"/>
      <c r="F64" s="234"/>
      <c r="G64" s="63"/>
      <c r="H64" s="64"/>
      <c r="I64" s="65"/>
      <c r="J64" s="205"/>
      <c r="K64" s="65"/>
      <c r="L64" s="205"/>
      <c r="M64" s="65"/>
      <c r="N64" s="211"/>
      <c r="O64" s="66"/>
      <c r="P64" s="66"/>
      <c r="W64" s="5" t="str">
        <f t="shared" si="20"/>
        <v/>
      </c>
      <c r="X64" s="5" t="str">
        <f t="shared" si="21"/>
        <v/>
      </c>
      <c r="Y64" s="5" t="str">
        <f t="shared" si="22"/>
        <v/>
      </c>
      <c r="Z64" s="5" t="str">
        <f t="shared" si="23"/>
        <v/>
      </c>
      <c r="AA64" s="5" t="str">
        <f t="shared" si="24"/>
        <v/>
      </c>
      <c r="AB64" s="10" t="str">
        <f>IF(G64="男",data_kyogisha!A56,"")</f>
        <v/>
      </c>
      <c r="AC64" s="5" t="str">
        <f t="shared" si="25"/>
        <v/>
      </c>
      <c r="AD64" s="5" t="str">
        <f t="shared" si="26"/>
        <v/>
      </c>
      <c r="AE64" s="5" t="str">
        <f t="shared" si="27"/>
        <v/>
      </c>
      <c r="AF64" s="5" t="str">
        <f t="shared" si="28"/>
        <v/>
      </c>
      <c r="AG64" s="5" t="str">
        <f t="shared" si="29"/>
        <v/>
      </c>
      <c r="AH64" s="5" t="str">
        <f>IF(G64="女",data_kyogisha!A56,"")</f>
        <v/>
      </c>
      <c r="AI64" s="1">
        <f t="shared" si="11"/>
        <v>0</v>
      </c>
      <c r="AJ64" s="1" t="str">
        <f t="shared" si="10"/>
        <v/>
      </c>
      <c r="AK64" s="1">
        <f t="shared" si="12"/>
        <v>0</v>
      </c>
      <c r="AL64" s="1" t="str">
        <f t="shared" si="13"/>
        <v/>
      </c>
      <c r="AM64" s="1">
        <f t="shared" si="18"/>
        <v>0</v>
      </c>
      <c r="AN64" s="1" t="str">
        <f t="shared" si="19"/>
        <v/>
      </c>
      <c r="AO64" s="1">
        <f t="shared" si="16"/>
        <v>0</v>
      </c>
      <c r="AP64" s="1" t="str">
        <f t="shared" si="17"/>
        <v/>
      </c>
    </row>
    <row r="65" spans="1:42">
      <c r="A65" s="38">
        <v>56</v>
      </c>
      <c r="B65" s="252"/>
      <c r="C65" s="63"/>
      <c r="D65" s="63"/>
      <c r="E65" s="63"/>
      <c r="F65" s="234"/>
      <c r="G65" s="63"/>
      <c r="H65" s="64"/>
      <c r="I65" s="65"/>
      <c r="J65" s="205"/>
      <c r="K65" s="65"/>
      <c r="L65" s="205"/>
      <c r="M65" s="65"/>
      <c r="N65" s="211"/>
      <c r="O65" s="66"/>
      <c r="P65" s="66"/>
      <c r="W65" s="5" t="str">
        <f t="shared" si="20"/>
        <v/>
      </c>
      <c r="X65" s="5" t="str">
        <f t="shared" si="21"/>
        <v/>
      </c>
      <c r="Y65" s="5" t="str">
        <f t="shared" si="22"/>
        <v/>
      </c>
      <c r="Z65" s="5" t="str">
        <f t="shared" si="23"/>
        <v/>
      </c>
      <c r="AA65" s="5" t="str">
        <f t="shared" si="24"/>
        <v/>
      </c>
      <c r="AB65" s="10" t="str">
        <f>IF(G65="男",data_kyogisha!A57,"")</f>
        <v/>
      </c>
      <c r="AC65" s="5" t="str">
        <f t="shared" si="25"/>
        <v/>
      </c>
      <c r="AD65" s="5" t="str">
        <f t="shared" si="26"/>
        <v/>
      </c>
      <c r="AE65" s="5" t="str">
        <f t="shared" si="27"/>
        <v/>
      </c>
      <c r="AF65" s="5" t="str">
        <f t="shared" si="28"/>
        <v/>
      </c>
      <c r="AG65" s="5" t="str">
        <f t="shared" si="29"/>
        <v/>
      </c>
      <c r="AH65" s="5" t="str">
        <f>IF(G65="女",data_kyogisha!A57,"")</f>
        <v/>
      </c>
      <c r="AI65" s="1">
        <f t="shared" si="11"/>
        <v>0</v>
      </c>
      <c r="AJ65" s="1" t="str">
        <f t="shared" si="10"/>
        <v/>
      </c>
      <c r="AK65" s="1">
        <f t="shared" si="12"/>
        <v>0</v>
      </c>
      <c r="AL65" s="1" t="str">
        <f t="shared" si="13"/>
        <v/>
      </c>
      <c r="AM65" s="1">
        <f t="shared" si="18"/>
        <v>0</v>
      </c>
      <c r="AN65" s="1" t="str">
        <f t="shared" si="19"/>
        <v/>
      </c>
      <c r="AO65" s="1">
        <f t="shared" si="16"/>
        <v>0</v>
      </c>
      <c r="AP65" s="1" t="str">
        <f t="shared" si="17"/>
        <v/>
      </c>
    </row>
    <row r="66" spans="1:42">
      <c r="A66" s="38">
        <v>57</v>
      </c>
      <c r="B66" s="252"/>
      <c r="C66" s="63"/>
      <c r="D66" s="63"/>
      <c r="E66" s="63"/>
      <c r="F66" s="234"/>
      <c r="G66" s="63"/>
      <c r="H66" s="64"/>
      <c r="I66" s="65"/>
      <c r="J66" s="205"/>
      <c r="K66" s="65"/>
      <c r="L66" s="205"/>
      <c r="M66" s="65"/>
      <c r="N66" s="211"/>
      <c r="O66" s="66"/>
      <c r="P66" s="66"/>
      <c r="W66" s="5" t="str">
        <f t="shared" si="20"/>
        <v/>
      </c>
      <c r="X66" s="5" t="str">
        <f t="shared" si="21"/>
        <v/>
      </c>
      <c r="Y66" s="5" t="str">
        <f t="shared" si="22"/>
        <v/>
      </c>
      <c r="Z66" s="5" t="str">
        <f t="shared" si="23"/>
        <v/>
      </c>
      <c r="AA66" s="5" t="str">
        <f t="shared" si="24"/>
        <v/>
      </c>
      <c r="AB66" s="10" t="str">
        <f>IF(G66="男",data_kyogisha!A58,"")</f>
        <v/>
      </c>
      <c r="AC66" s="5" t="str">
        <f t="shared" si="25"/>
        <v/>
      </c>
      <c r="AD66" s="5" t="str">
        <f t="shared" si="26"/>
        <v/>
      </c>
      <c r="AE66" s="5" t="str">
        <f t="shared" si="27"/>
        <v/>
      </c>
      <c r="AF66" s="5" t="str">
        <f t="shared" si="28"/>
        <v/>
      </c>
      <c r="AG66" s="5" t="str">
        <f t="shared" si="29"/>
        <v/>
      </c>
      <c r="AH66" s="5" t="str">
        <f>IF(G66="女",data_kyogisha!A58,"")</f>
        <v/>
      </c>
      <c r="AI66" s="1">
        <f t="shared" si="11"/>
        <v>0</v>
      </c>
      <c r="AJ66" s="1" t="str">
        <f t="shared" si="10"/>
        <v/>
      </c>
      <c r="AK66" s="1">
        <f t="shared" si="12"/>
        <v>0</v>
      </c>
      <c r="AL66" s="1" t="str">
        <f t="shared" si="13"/>
        <v/>
      </c>
      <c r="AM66" s="1">
        <f t="shared" si="18"/>
        <v>0</v>
      </c>
      <c r="AN66" s="1" t="str">
        <f t="shared" si="19"/>
        <v/>
      </c>
      <c r="AO66" s="1">
        <f t="shared" si="16"/>
        <v>0</v>
      </c>
      <c r="AP66" s="1" t="str">
        <f t="shared" si="17"/>
        <v/>
      </c>
    </row>
    <row r="67" spans="1:42">
      <c r="A67" s="38">
        <v>58</v>
      </c>
      <c r="B67" s="252"/>
      <c r="C67" s="63"/>
      <c r="D67" s="63"/>
      <c r="E67" s="63"/>
      <c r="F67" s="234"/>
      <c r="G67" s="63"/>
      <c r="H67" s="64"/>
      <c r="I67" s="65"/>
      <c r="J67" s="205"/>
      <c r="K67" s="65"/>
      <c r="L67" s="205"/>
      <c r="M67" s="65"/>
      <c r="N67" s="211"/>
      <c r="O67" s="66"/>
      <c r="P67" s="66"/>
      <c r="W67" s="5" t="str">
        <f t="shared" si="20"/>
        <v/>
      </c>
      <c r="X67" s="5" t="str">
        <f t="shared" si="21"/>
        <v/>
      </c>
      <c r="Y67" s="5" t="str">
        <f t="shared" si="22"/>
        <v/>
      </c>
      <c r="Z67" s="5" t="str">
        <f t="shared" si="23"/>
        <v/>
      </c>
      <c r="AA67" s="5" t="str">
        <f t="shared" si="24"/>
        <v/>
      </c>
      <c r="AB67" s="10" t="str">
        <f>IF(G67="男",data_kyogisha!A59,"")</f>
        <v/>
      </c>
      <c r="AC67" s="5" t="str">
        <f t="shared" si="25"/>
        <v/>
      </c>
      <c r="AD67" s="5" t="str">
        <f t="shared" si="26"/>
        <v/>
      </c>
      <c r="AE67" s="5" t="str">
        <f t="shared" si="27"/>
        <v/>
      </c>
      <c r="AF67" s="5" t="str">
        <f t="shared" si="28"/>
        <v/>
      </c>
      <c r="AG67" s="5" t="str">
        <f t="shared" si="29"/>
        <v/>
      </c>
      <c r="AH67" s="5" t="str">
        <f>IF(G67="女",data_kyogisha!A59,"")</f>
        <v/>
      </c>
      <c r="AI67" s="1">
        <f t="shared" si="11"/>
        <v>0</v>
      </c>
      <c r="AJ67" s="1" t="str">
        <f t="shared" si="10"/>
        <v/>
      </c>
      <c r="AK67" s="1">
        <f t="shared" si="12"/>
        <v>0</v>
      </c>
      <c r="AL67" s="1" t="str">
        <f t="shared" si="13"/>
        <v/>
      </c>
      <c r="AM67" s="1">
        <f t="shared" si="18"/>
        <v>0</v>
      </c>
      <c r="AN67" s="1" t="str">
        <f t="shared" si="19"/>
        <v/>
      </c>
      <c r="AO67" s="1">
        <f t="shared" si="16"/>
        <v>0</v>
      </c>
      <c r="AP67" s="1" t="str">
        <f t="shared" si="17"/>
        <v/>
      </c>
    </row>
    <row r="68" spans="1:42">
      <c r="A68" s="38">
        <v>59</v>
      </c>
      <c r="B68" s="252"/>
      <c r="C68" s="63"/>
      <c r="D68" s="63"/>
      <c r="E68" s="63"/>
      <c r="F68" s="234"/>
      <c r="G68" s="63"/>
      <c r="H68" s="64"/>
      <c r="I68" s="65"/>
      <c r="J68" s="205"/>
      <c r="K68" s="65"/>
      <c r="L68" s="205"/>
      <c r="M68" s="65"/>
      <c r="N68" s="211"/>
      <c r="O68" s="66"/>
      <c r="P68" s="66"/>
      <c r="W68" s="5" t="str">
        <f t="shared" si="20"/>
        <v/>
      </c>
      <c r="X68" s="5" t="str">
        <f t="shared" si="21"/>
        <v/>
      </c>
      <c r="Y68" s="5" t="str">
        <f t="shared" si="22"/>
        <v/>
      </c>
      <c r="Z68" s="5" t="str">
        <f t="shared" si="23"/>
        <v/>
      </c>
      <c r="AA68" s="5" t="str">
        <f t="shared" si="24"/>
        <v/>
      </c>
      <c r="AB68" s="10" t="str">
        <f>IF(G68="男",data_kyogisha!A60,"")</f>
        <v/>
      </c>
      <c r="AC68" s="5" t="str">
        <f t="shared" si="25"/>
        <v/>
      </c>
      <c r="AD68" s="5" t="str">
        <f t="shared" si="26"/>
        <v/>
      </c>
      <c r="AE68" s="5" t="str">
        <f t="shared" si="27"/>
        <v/>
      </c>
      <c r="AF68" s="5" t="str">
        <f t="shared" si="28"/>
        <v/>
      </c>
      <c r="AG68" s="5" t="str">
        <f t="shared" si="29"/>
        <v/>
      </c>
      <c r="AH68" s="5" t="str">
        <f>IF(G68="女",data_kyogisha!A60,"")</f>
        <v/>
      </c>
      <c r="AI68" s="1">
        <f t="shared" si="11"/>
        <v>0</v>
      </c>
      <c r="AJ68" s="1" t="str">
        <f t="shared" si="10"/>
        <v/>
      </c>
      <c r="AK68" s="1">
        <f t="shared" si="12"/>
        <v>0</v>
      </c>
      <c r="AL68" s="1" t="str">
        <f t="shared" si="13"/>
        <v/>
      </c>
      <c r="AM68" s="1">
        <f t="shared" si="18"/>
        <v>0</v>
      </c>
      <c r="AN68" s="1" t="str">
        <f t="shared" si="19"/>
        <v/>
      </c>
      <c r="AO68" s="1">
        <f t="shared" si="16"/>
        <v>0</v>
      </c>
      <c r="AP68" s="1" t="str">
        <f t="shared" si="17"/>
        <v/>
      </c>
    </row>
    <row r="69" spans="1:42">
      <c r="A69" s="38">
        <v>60</v>
      </c>
      <c r="B69" s="252"/>
      <c r="C69" s="63"/>
      <c r="D69" s="63"/>
      <c r="E69" s="63"/>
      <c r="F69" s="234"/>
      <c r="G69" s="63"/>
      <c r="H69" s="64"/>
      <c r="I69" s="65"/>
      <c r="J69" s="205"/>
      <c r="K69" s="65"/>
      <c r="L69" s="205"/>
      <c r="M69" s="65"/>
      <c r="N69" s="211"/>
      <c r="O69" s="66"/>
      <c r="P69" s="66"/>
      <c r="W69" s="5" t="str">
        <f t="shared" si="20"/>
        <v/>
      </c>
      <c r="X69" s="5" t="str">
        <f t="shared" si="21"/>
        <v/>
      </c>
      <c r="Y69" s="5" t="str">
        <f t="shared" si="22"/>
        <v/>
      </c>
      <c r="Z69" s="5" t="str">
        <f t="shared" si="23"/>
        <v/>
      </c>
      <c r="AA69" s="5" t="str">
        <f t="shared" si="24"/>
        <v/>
      </c>
      <c r="AB69" s="10" t="str">
        <f>IF(G69="男",data_kyogisha!A61,"")</f>
        <v/>
      </c>
      <c r="AC69" s="5" t="str">
        <f t="shared" si="25"/>
        <v/>
      </c>
      <c r="AD69" s="5" t="str">
        <f t="shared" si="26"/>
        <v/>
      </c>
      <c r="AE69" s="5" t="str">
        <f t="shared" si="27"/>
        <v/>
      </c>
      <c r="AF69" s="5" t="str">
        <f t="shared" si="28"/>
        <v/>
      </c>
      <c r="AG69" s="5" t="str">
        <f t="shared" si="29"/>
        <v/>
      </c>
      <c r="AH69" s="5" t="str">
        <f>IF(G69="女",data_kyogisha!A61,"")</f>
        <v/>
      </c>
      <c r="AI69" s="1">
        <f t="shared" si="11"/>
        <v>0</v>
      </c>
      <c r="AJ69" s="1" t="str">
        <f t="shared" si="10"/>
        <v/>
      </c>
      <c r="AK69" s="1">
        <f t="shared" si="12"/>
        <v>0</v>
      </c>
      <c r="AL69" s="1" t="str">
        <f t="shared" si="13"/>
        <v/>
      </c>
      <c r="AM69" s="1">
        <f t="shared" si="18"/>
        <v>0</v>
      </c>
      <c r="AN69" s="1" t="str">
        <f t="shared" si="19"/>
        <v/>
      </c>
      <c r="AO69" s="1">
        <f t="shared" si="16"/>
        <v>0</v>
      </c>
      <c r="AP69" s="1" t="str">
        <f t="shared" si="17"/>
        <v/>
      </c>
    </row>
    <row r="70" spans="1:42">
      <c r="A70" s="38">
        <v>61</v>
      </c>
      <c r="B70" s="252"/>
      <c r="C70" s="63"/>
      <c r="D70" s="63"/>
      <c r="E70" s="63"/>
      <c r="F70" s="234"/>
      <c r="G70" s="63"/>
      <c r="H70" s="64"/>
      <c r="I70" s="65"/>
      <c r="J70" s="205"/>
      <c r="K70" s="65"/>
      <c r="L70" s="205"/>
      <c r="M70" s="65"/>
      <c r="N70" s="211"/>
      <c r="O70" s="66"/>
      <c r="P70" s="66"/>
      <c r="W70" s="5" t="str">
        <f t="shared" si="20"/>
        <v/>
      </c>
      <c r="X70" s="5" t="str">
        <f t="shared" si="21"/>
        <v/>
      </c>
      <c r="Y70" s="5" t="str">
        <f t="shared" si="22"/>
        <v/>
      </c>
      <c r="Z70" s="5" t="str">
        <f t="shared" si="23"/>
        <v/>
      </c>
      <c r="AA70" s="5" t="str">
        <f t="shared" si="24"/>
        <v/>
      </c>
      <c r="AB70" s="10" t="str">
        <f>IF(G70="男",data_kyogisha!A62,"")</f>
        <v/>
      </c>
      <c r="AC70" s="5" t="str">
        <f t="shared" si="25"/>
        <v/>
      </c>
      <c r="AD70" s="5" t="str">
        <f t="shared" si="26"/>
        <v/>
      </c>
      <c r="AE70" s="5" t="str">
        <f t="shared" si="27"/>
        <v/>
      </c>
      <c r="AF70" s="5" t="str">
        <f t="shared" si="28"/>
        <v/>
      </c>
      <c r="AG70" s="5" t="str">
        <f t="shared" si="29"/>
        <v/>
      </c>
      <c r="AH70" s="5" t="str">
        <f>IF(G70="女",data_kyogisha!A62,"")</f>
        <v/>
      </c>
      <c r="AI70" s="1">
        <f t="shared" si="11"/>
        <v>0</v>
      </c>
      <c r="AJ70" s="1" t="str">
        <f t="shared" si="10"/>
        <v/>
      </c>
      <c r="AK70" s="1">
        <f t="shared" si="12"/>
        <v>0</v>
      </c>
      <c r="AL70" s="1" t="str">
        <f t="shared" si="13"/>
        <v/>
      </c>
      <c r="AM70" s="1">
        <f t="shared" si="18"/>
        <v>0</v>
      </c>
      <c r="AN70" s="1" t="str">
        <f t="shared" si="19"/>
        <v/>
      </c>
      <c r="AO70" s="1">
        <f t="shared" si="16"/>
        <v>0</v>
      </c>
      <c r="AP70" s="1" t="str">
        <f t="shared" si="17"/>
        <v/>
      </c>
    </row>
    <row r="71" spans="1:42">
      <c r="A71" s="38">
        <v>62</v>
      </c>
      <c r="B71" s="252"/>
      <c r="C71" s="63"/>
      <c r="D71" s="63"/>
      <c r="E71" s="63"/>
      <c r="F71" s="234"/>
      <c r="G71" s="63"/>
      <c r="H71" s="64"/>
      <c r="I71" s="65"/>
      <c r="J71" s="205"/>
      <c r="K71" s="65"/>
      <c r="L71" s="205"/>
      <c r="M71" s="65"/>
      <c r="N71" s="211"/>
      <c r="O71" s="66"/>
      <c r="P71" s="66"/>
      <c r="W71" s="5" t="str">
        <f t="shared" si="20"/>
        <v/>
      </c>
      <c r="X71" s="5" t="str">
        <f t="shared" si="21"/>
        <v/>
      </c>
      <c r="Y71" s="5" t="str">
        <f t="shared" si="22"/>
        <v/>
      </c>
      <c r="Z71" s="5" t="str">
        <f t="shared" si="23"/>
        <v/>
      </c>
      <c r="AA71" s="5" t="str">
        <f t="shared" si="24"/>
        <v/>
      </c>
      <c r="AB71" s="10" t="str">
        <f>IF(G71="男",data_kyogisha!A63,"")</f>
        <v/>
      </c>
      <c r="AC71" s="5" t="str">
        <f t="shared" si="25"/>
        <v/>
      </c>
      <c r="AD71" s="5" t="str">
        <f t="shared" si="26"/>
        <v/>
      </c>
      <c r="AE71" s="5" t="str">
        <f t="shared" si="27"/>
        <v/>
      </c>
      <c r="AF71" s="5" t="str">
        <f t="shared" si="28"/>
        <v/>
      </c>
      <c r="AG71" s="5" t="str">
        <f t="shared" si="29"/>
        <v/>
      </c>
      <c r="AH71" s="5" t="str">
        <f>IF(G71="女",data_kyogisha!A63,"")</f>
        <v/>
      </c>
      <c r="AI71" s="1">
        <f t="shared" si="11"/>
        <v>0</v>
      </c>
      <c r="AJ71" s="1" t="str">
        <f t="shared" si="10"/>
        <v/>
      </c>
      <c r="AK71" s="1">
        <f t="shared" si="12"/>
        <v>0</v>
      </c>
      <c r="AL71" s="1" t="str">
        <f t="shared" si="13"/>
        <v/>
      </c>
      <c r="AM71" s="1">
        <f t="shared" si="18"/>
        <v>0</v>
      </c>
      <c r="AN71" s="1" t="str">
        <f t="shared" si="19"/>
        <v/>
      </c>
      <c r="AO71" s="1">
        <f t="shared" si="16"/>
        <v>0</v>
      </c>
      <c r="AP71" s="1" t="str">
        <f t="shared" si="17"/>
        <v/>
      </c>
    </row>
    <row r="72" spans="1:42">
      <c r="A72" s="38">
        <v>63</v>
      </c>
      <c r="B72" s="252"/>
      <c r="C72" s="63"/>
      <c r="D72" s="63"/>
      <c r="E72" s="63"/>
      <c r="F72" s="234"/>
      <c r="G72" s="63"/>
      <c r="H72" s="64"/>
      <c r="I72" s="65"/>
      <c r="J72" s="205"/>
      <c r="K72" s="65"/>
      <c r="L72" s="205"/>
      <c r="M72" s="65"/>
      <c r="N72" s="211"/>
      <c r="O72" s="66"/>
      <c r="P72" s="66"/>
      <c r="W72" s="5" t="str">
        <f t="shared" si="20"/>
        <v/>
      </c>
      <c r="X72" s="5" t="str">
        <f t="shared" si="21"/>
        <v/>
      </c>
      <c r="Y72" s="5" t="str">
        <f t="shared" si="22"/>
        <v/>
      </c>
      <c r="Z72" s="5" t="str">
        <f t="shared" si="23"/>
        <v/>
      </c>
      <c r="AA72" s="5" t="str">
        <f t="shared" si="24"/>
        <v/>
      </c>
      <c r="AB72" s="10" t="str">
        <f>IF(G72="男",data_kyogisha!A64,"")</f>
        <v/>
      </c>
      <c r="AC72" s="5" t="str">
        <f t="shared" si="25"/>
        <v/>
      </c>
      <c r="AD72" s="5" t="str">
        <f t="shared" si="26"/>
        <v/>
      </c>
      <c r="AE72" s="5" t="str">
        <f t="shared" si="27"/>
        <v/>
      </c>
      <c r="AF72" s="5" t="str">
        <f t="shared" si="28"/>
        <v/>
      </c>
      <c r="AG72" s="5" t="str">
        <f t="shared" si="29"/>
        <v/>
      </c>
      <c r="AH72" s="5" t="str">
        <f>IF(G72="女",data_kyogisha!A64,"")</f>
        <v/>
      </c>
      <c r="AI72" s="1">
        <f t="shared" si="11"/>
        <v>0</v>
      </c>
      <c r="AJ72" s="1" t="str">
        <f t="shared" si="10"/>
        <v/>
      </c>
      <c r="AK72" s="1">
        <f t="shared" si="12"/>
        <v>0</v>
      </c>
      <c r="AL72" s="1" t="str">
        <f t="shared" si="13"/>
        <v/>
      </c>
      <c r="AM72" s="1">
        <f t="shared" si="18"/>
        <v>0</v>
      </c>
      <c r="AN72" s="1" t="str">
        <f t="shared" si="19"/>
        <v/>
      </c>
      <c r="AO72" s="1">
        <f t="shared" si="16"/>
        <v>0</v>
      </c>
      <c r="AP72" s="1" t="str">
        <f t="shared" si="17"/>
        <v/>
      </c>
    </row>
    <row r="73" spans="1:42">
      <c r="A73" s="38">
        <v>64</v>
      </c>
      <c r="B73" s="252"/>
      <c r="C73" s="63"/>
      <c r="D73" s="63"/>
      <c r="E73" s="63"/>
      <c r="F73" s="234"/>
      <c r="G73" s="63"/>
      <c r="H73" s="64"/>
      <c r="I73" s="65"/>
      <c r="J73" s="205"/>
      <c r="K73" s="65"/>
      <c r="L73" s="205"/>
      <c r="M73" s="65"/>
      <c r="N73" s="211"/>
      <c r="O73" s="66"/>
      <c r="P73" s="66"/>
      <c r="W73" s="5" t="str">
        <f t="shared" si="20"/>
        <v/>
      </c>
      <c r="X73" s="5" t="str">
        <f t="shared" si="21"/>
        <v/>
      </c>
      <c r="Y73" s="5" t="str">
        <f t="shared" si="22"/>
        <v/>
      </c>
      <c r="Z73" s="5" t="str">
        <f t="shared" si="23"/>
        <v/>
      </c>
      <c r="AA73" s="5" t="str">
        <f t="shared" si="24"/>
        <v/>
      </c>
      <c r="AB73" s="10" t="str">
        <f>IF(G73="男",data_kyogisha!A65,"")</f>
        <v/>
      </c>
      <c r="AC73" s="5" t="str">
        <f t="shared" si="25"/>
        <v/>
      </c>
      <c r="AD73" s="5" t="str">
        <f t="shared" si="26"/>
        <v/>
      </c>
      <c r="AE73" s="5" t="str">
        <f t="shared" si="27"/>
        <v/>
      </c>
      <c r="AF73" s="5" t="str">
        <f t="shared" si="28"/>
        <v/>
      </c>
      <c r="AG73" s="5" t="str">
        <f t="shared" si="29"/>
        <v/>
      </c>
      <c r="AH73" s="5" t="str">
        <f>IF(G73="女",data_kyogisha!A65,"")</f>
        <v/>
      </c>
      <c r="AI73" s="1">
        <f t="shared" si="11"/>
        <v>0</v>
      </c>
      <c r="AJ73" s="1" t="str">
        <f t="shared" si="10"/>
        <v/>
      </c>
      <c r="AK73" s="1">
        <f t="shared" si="12"/>
        <v>0</v>
      </c>
      <c r="AL73" s="1" t="str">
        <f t="shared" si="13"/>
        <v/>
      </c>
      <c r="AM73" s="1">
        <f t="shared" si="18"/>
        <v>0</v>
      </c>
      <c r="AN73" s="1" t="str">
        <f t="shared" si="19"/>
        <v/>
      </c>
      <c r="AO73" s="1">
        <f t="shared" si="16"/>
        <v>0</v>
      </c>
      <c r="AP73" s="1" t="str">
        <f t="shared" si="17"/>
        <v/>
      </c>
    </row>
    <row r="74" spans="1:42">
      <c r="A74" s="38">
        <v>65</v>
      </c>
      <c r="B74" s="252"/>
      <c r="C74" s="63"/>
      <c r="D74" s="63"/>
      <c r="E74" s="63"/>
      <c r="F74" s="234"/>
      <c r="G74" s="63"/>
      <c r="H74" s="64"/>
      <c r="I74" s="65"/>
      <c r="J74" s="205"/>
      <c r="K74" s="65"/>
      <c r="L74" s="205"/>
      <c r="M74" s="65"/>
      <c r="N74" s="211"/>
      <c r="O74" s="66"/>
      <c r="P74" s="66"/>
      <c r="W74" s="5" t="str">
        <f t="shared" si="20"/>
        <v/>
      </c>
      <c r="X74" s="5" t="str">
        <f t="shared" si="21"/>
        <v/>
      </c>
      <c r="Y74" s="5" t="str">
        <f t="shared" si="22"/>
        <v/>
      </c>
      <c r="Z74" s="5" t="str">
        <f t="shared" si="23"/>
        <v/>
      </c>
      <c r="AA74" s="5" t="str">
        <f t="shared" si="24"/>
        <v/>
      </c>
      <c r="AB74" s="10" t="str">
        <f>IF(G74="男",data_kyogisha!A66,"")</f>
        <v/>
      </c>
      <c r="AC74" s="5" t="str">
        <f t="shared" ref="AC74:AC99" si="30">IF(G74="女",C74,"")</f>
        <v/>
      </c>
      <c r="AD74" s="5" t="str">
        <f t="shared" ref="AD74:AD99" si="31">IF(G74="女",D74,"")</f>
        <v/>
      </c>
      <c r="AE74" s="5" t="str">
        <f t="shared" si="27"/>
        <v/>
      </c>
      <c r="AF74" s="5" t="str">
        <f t="shared" ref="AF74:AF99" si="32">IF(G74="女",G74,"")</f>
        <v/>
      </c>
      <c r="AG74" s="5" t="str">
        <f t="shared" si="29"/>
        <v/>
      </c>
      <c r="AH74" s="5" t="str">
        <f>IF(G74="女",data_kyogisha!A66,"")</f>
        <v/>
      </c>
      <c r="AI74" s="1">
        <f t="shared" si="11"/>
        <v>0</v>
      </c>
      <c r="AJ74" s="1" t="str">
        <f t="shared" ref="AJ74:AJ99" si="33">IF(AND(G74="男",O74="○"),C74,"")</f>
        <v/>
      </c>
      <c r="AK74" s="1">
        <f t="shared" si="12"/>
        <v>0</v>
      </c>
      <c r="AL74" s="1" t="str">
        <f t="shared" si="13"/>
        <v/>
      </c>
      <c r="AM74" s="1">
        <f t="shared" si="18"/>
        <v>0</v>
      </c>
      <c r="AN74" s="1" t="str">
        <f t="shared" si="19"/>
        <v/>
      </c>
      <c r="AO74" s="1">
        <f t="shared" si="16"/>
        <v>0</v>
      </c>
      <c r="AP74" s="1" t="str">
        <f t="shared" si="17"/>
        <v/>
      </c>
    </row>
    <row r="75" spans="1:42">
      <c r="A75" s="38">
        <v>66</v>
      </c>
      <c r="B75" s="252"/>
      <c r="C75" s="63"/>
      <c r="D75" s="63"/>
      <c r="E75" s="63"/>
      <c r="F75" s="234"/>
      <c r="G75" s="63"/>
      <c r="H75" s="64"/>
      <c r="I75" s="65"/>
      <c r="J75" s="205"/>
      <c r="K75" s="65"/>
      <c r="L75" s="205"/>
      <c r="M75" s="65"/>
      <c r="N75" s="211"/>
      <c r="O75" s="66"/>
      <c r="P75" s="66"/>
      <c r="W75" s="5" t="str">
        <f t="shared" ref="W75:W99" si="34">IF(G75="男",C75,"")</f>
        <v/>
      </c>
      <c r="X75" s="5" t="str">
        <f t="shared" ref="X75:X99" si="35">IF(G75="男",D75,"")</f>
        <v/>
      </c>
      <c r="Y75" s="5" t="str">
        <f t="shared" ref="Y75:Y99" si="36">IF(G75="男",E75,"")</f>
        <v/>
      </c>
      <c r="Z75" s="5" t="str">
        <f t="shared" ref="Z75:Z99" si="37">IF(G75="男",G75,"")</f>
        <v/>
      </c>
      <c r="AA75" s="5" t="str">
        <f t="shared" ref="AA75:AA99" si="38">IF(G75="男",IF(H75="","",H75),"")</f>
        <v/>
      </c>
      <c r="AB75" s="10" t="str">
        <f>IF(G75="男",data_kyogisha!A67,"")</f>
        <v/>
      </c>
      <c r="AC75" s="5" t="str">
        <f t="shared" si="30"/>
        <v/>
      </c>
      <c r="AD75" s="5" t="str">
        <f t="shared" si="31"/>
        <v/>
      </c>
      <c r="AE75" s="5" t="str">
        <f t="shared" ref="AE75:AE99" si="39">IF(G75="女",E75,"")</f>
        <v/>
      </c>
      <c r="AF75" s="5" t="str">
        <f t="shared" si="32"/>
        <v/>
      </c>
      <c r="AG75" s="5" t="str">
        <f t="shared" ref="AG75:AG99" si="40">IF(G75="女",IF(H75="","",H75),"")</f>
        <v/>
      </c>
      <c r="AH75" s="5" t="str">
        <f>IF(G75="女",data_kyogisha!A67,"")</f>
        <v/>
      </c>
      <c r="AI75" s="1">
        <f t="shared" ref="AI75:AI99" si="41">IF(AND(G75="男",O75="○"),AI74+1,AI74)</f>
        <v>0</v>
      </c>
      <c r="AJ75" s="1" t="str">
        <f t="shared" si="33"/>
        <v/>
      </c>
      <c r="AK75" s="1">
        <f t="shared" si="12"/>
        <v>0</v>
      </c>
      <c r="AL75" s="1" t="str">
        <f t="shared" ref="AL75:AL99" si="42">IF(AND(G75="男",P75="○"),C75,"")</f>
        <v/>
      </c>
      <c r="AM75" s="1">
        <f t="shared" si="18"/>
        <v>0</v>
      </c>
      <c r="AN75" s="1" t="str">
        <f t="shared" si="19"/>
        <v/>
      </c>
      <c r="AO75" s="1">
        <f t="shared" si="16"/>
        <v>0</v>
      </c>
      <c r="AP75" s="1" t="str">
        <f t="shared" si="17"/>
        <v/>
      </c>
    </row>
    <row r="76" spans="1:42">
      <c r="A76" s="38">
        <v>67</v>
      </c>
      <c r="B76" s="252"/>
      <c r="C76" s="63"/>
      <c r="D76" s="63"/>
      <c r="E76" s="63"/>
      <c r="F76" s="234"/>
      <c r="G76" s="63"/>
      <c r="H76" s="64"/>
      <c r="I76" s="65"/>
      <c r="J76" s="205"/>
      <c r="K76" s="65"/>
      <c r="L76" s="205"/>
      <c r="M76" s="65"/>
      <c r="N76" s="211"/>
      <c r="O76" s="66"/>
      <c r="P76" s="66"/>
      <c r="W76" s="5" t="str">
        <f t="shared" si="34"/>
        <v/>
      </c>
      <c r="X76" s="5" t="str">
        <f t="shared" si="35"/>
        <v/>
      </c>
      <c r="Y76" s="5" t="str">
        <f t="shared" si="36"/>
        <v/>
      </c>
      <c r="Z76" s="5" t="str">
        <f t="shared" si="37"/>
        <v/>
      </c>
      <c r="AA76" s="5" t="str">
        <f t="shared" si="38"/>
        <v/>
      </c>
      <c r="AB76" s="10" t="str">
        <f>IF(G76="男",data_kyogisha!A68,"")</f>
        <v/>
      </c>
      <c r="AC76" s="5" t="str">
        <f t="shared" si="30"/>
        <v/>
      </c>
      <c r="AD76" s="5" t="str">
        <f t="shared" si="31"/>
        <v/>
      </c>
      <c r="AE76" s="5" t="str">
        <f t="shared" si="39"/>
        <v/>
      </c>
      <c r="AF76" s="5" t="str">
        <f t="shared" si="32"/>
        <v/>
      </c>
      <c r="AG76" s="5" t="str">
        <f t="shared" si="40"/>
        <v/>
      </c>
      <c r="AH76" s="5" t="str">
        <f>IF(G76="女",data_kyogisha!A68,"")</f>
        <v/>
      </c>
      <c r="AI76" s="1">
        <f t="shared" si="41"/>
        <v>0</v>
      </c>
      <c r="AJ76" s="1" t="str">
        <f t="shared" si="33"/>
        <v/>
      </c>
      <c r="AK76" s="1">
        <f t="shared" ref="AK76:AK99" si="43">IF(AND(G76="男",P76="○"),AK75+1,AK75)</f>
        <v>0</v>
      </c>
      <c r="AL76" s="1" t="str">
        <f t="shared" si="42"/>
        <v/>
      </c>
      <c r="AM76" s="1">
        <f t="shared" si="18"/>
        <v>0</v>
      </c>
      <c r="AN76" s="1" t="str">
        <f t="shared" si="19"/>
        <v/>
      </c>
      <c r="AO76" s="1">
        <f t="shared" ref="AO76:AO99" si="44">IF(AND(G76="女",P76="○"),AO75+1,AO75)</f>
        <v>0</v>
      </c>
      <c r="AP76" s="1" t="str">
        <f t="shared" ref="AP76:AP99" si="45">IF(AND(G76="女",P76="○"),C76,"")</f>
        <v/>
      </c>
    </row>
    <row r="77" spans="1:42">
      <c r="A77" s="38">
        <v>68</v>
      </c>
      <c r="B77" s="252"/>
      <c r="C77" s="63"/>
      <c r="D77" s="63"/>
      <c r="E77" s="63"/>
      <c r="F77" s="234"/>
      <c r="G77" s="63"/>
      <c r="H77" s="64"/>
      <c r="I77" s="65"/>
      <c r="J77" s="205"/>
      <c r="K77" s="65"/>
      <c r="L77" s="205"/>
      <c r="M77" s="65"/>
      <c r="N77" s="211"/>
      <c r="O77" s="66"/>
      <c r="P77" s="66"/>
      <c r="W77" s="5" t="str">
        <f t="shared" si="34"/>
        <v/>
      </c>
      <c r="X77" s="5" t="str">
        <f t="shared" si="35"/>
        <v/>
      </c>
      <c r="Y77" s="5" t="str">
        <f t="shared" si="36"/>
        <v/>
      </c>
      <c r="Z77" s="5" t="str">
        <f t="shared" si="37"/>
        <v/>
      </c>
      <c r="AA77" s="5" t="str">
        <f t="shared" si="38"/>
        <v/>
      </c>
      <c r="AB77" s="10" t="str">
        <f>IF(G77="男",data_kyogisha!A69,"")</f>
        <v/>
      </c>
      <c r="AC77" s="5" t="str">
        <f t="shared" si="30"/>
        <v/>
      </c>
      <c r="AD77" s="5" t="str">
        <f t="shared" si="31"/>
        <v/>
      </c>
      <c r="AE77" s="5" t="str">
        <f t="shared" si="39"/>
        <v/>
      </c>
      <c r="AF77" s="5" t="str">
        <f t="shared" si="32"/>
        <v/>
      </c>
      <c r="AG77" s="5" t="str">
        <f t="shared" si="40"/>
        <v/>
      </c>
      <c r="AH77" s="5" t="str">
        <f>IF(G77="女",data_kyogisha!A69,"")</f>
        <v/>
      </c>
      <c r="AI77" s="1">
        <f t="shared" si="41"/>
        <v>0</v>
      </c>
      <c r="AJ77" s="1" t="str">
        <f t="shared" si="33"/>
        <v/>
      </c>
      <c r="AK77" s="1">
        <f t="shared" si="43"/>
        <v>0</v>
      </c>
      <c r="AL77" s="1" t="str">
        <f t="shared" si="42"/>
        <v/>
      </c>
      <c r="AM77" s="1">
        <f t="shared" si="18"/>
        <v>0</v>
      </c>
      <c r="AN77" s="1" t="str">
        <f t="shared" si="19"/>
        <v/>
      </c>
      <c r="AO77" s="1">
        <f t="shared" si="44"/>
        <v>0</v>
      </c>
      <c r="AP77" s="1" t="str">
        <f t="shared" si="45"/>
        <v/>
      </c>
    </row>
    <row r="78" spans="1:42">
      <c r="A78" s="38">
        <v>69</v>
      </c>
      <c r="B78" s="252"/>
      <c r="C78" s="63"/>
      <c r="D78" s="63"/>
      <c r="E78" s="63"/>
      <c r="F78" s="234"/>
      <c r="G78" s="63"/>
      <c r="H78" s="64"/>
      <c r="I78" s="65"/>
      <c r="J78" s="205"/>
      <c r="K78" s="65"/>
      <c r="L78" s="205"/>
      <c r="M78" s="65"/>
      <c r="N78" s="211"/>
      <c r="O78" s="66"/>
      <c r="P78" s="66"/>
      <c r="W78" s="5" t="str">
        <f t="shared" si="34"/>
        <v/>
      </c>
      <c r="X78" s="5" t="str">
        <f t="shared" si="35"/>
        <v/>
      </c>
      <c r="Y78" s="5" t="str">
        <f t="shared" si="36"/>
        <v/>
      </c>
      <c r="Z78" s="5" t="str">
        <f t="shared" si="37"/>
        <v/>
      </c>
      <c r="AA78" s="5" t="str">
        <f t="shared" si="38"/>
        <v/>
      </c>
      <c r="AB78" s="10" t="str">
        <f>IF(G78="男",data_kyogisha!A70,"")</f>
        <v/>
      </c>
      <c r="AC78" s="5" t="str">
        <f t="shared" si="30"/>
        <v/>
      </c>
      <c r="AD78" s="5" t="str">
        <f t="shared" si="31"/>
        <v/>
      </c>
      <c r="AE78" s="5" t="str">
        <f t="shared" si="39"/>
        <v/>
      </c>
      <c r="AF78" s="5" t="str">
        <f t="shared" si="32"/>
        <v/>
      </c>
      <c r="AG78" s="5" t="str">
        <f t="shared" si="40"/>
        <v/>
      </c>
      <c r="AH78" s="5" t="str">
        <f>IF(G78="女",data_kyogisha!A70,"")</f>
        <v/>
      </c>
      <c r="AI78" s="1">
        <f t="shared" si="41"/>
        <v>0</v>
      </c>
      <c r="AJ78" s="1" t="str">
        <f t="shared" si="33"/>
        <v/>
      </c>
      <c r="AK78" s="1">
        <f t="shared" si="43"/>
        <v>0</v>
      </c>
      <c r="AL78" s="1" t="str">
        <f t="shared" si="42"/>
        <v/>
      </c>
      <c r="AM78" s="1">
        <f t="shared" si="18"/>
        <v>0</v>
      </c>
      <c r="AN78" s="1" t="str">
        <f t="shared" si="19"/>
        <v/>
      </c>
      <c r="AO78" s="1">
        <f t="shared" si="44"/>
        <v>0</v>
      </c>
      <c r="AP78" s="1" t="str">
        <f t="shared" si="45"/>
        <v/>
      </c>
    </row>
    <row r="79" spans="1:42">
      <c r="A79" s="38">
        <v>70</v>
      </c>
      <c r="B79" s="252"/>
      <c r="C79" s="63"/>
      <c r="D79" s="63"/>
      <c r="E79" s="63"/>
      <c r="F79" s="234"/>
      <c r="G79" s="63"/>
      <c r="H79" s="64"/>
      <c r="I79" s="65"/>
      <c r="J79" s="205"/>
      <c r="K79" s="65"/>
      <c r="L79" s="205"/>
      <c r="M79" s="65"/>
      <c r="N79" s="211"/>
      <c r="O79" s="66"/>
      <c r="P79" s="66"/>
      <c r="W79" s="5" t="str">
        <f t="shared" si="34"/>
        <v/>
      </c>
      <c r="X79" s="5" t="str">
        <f t="shared" si="35"/>
        <v/>
      </c>
      <c r="Y79" s="5" t="str">
        <f t="shared" si="36"/>
        <v/>
      </c>
      <c r="Z79" s="5" t="str">
        <f t="shared" si="37"/>
        <v/>
      </c>
      <c r="AA79" s="5" t="str">
        <f t="shared" si="38"/>
        <v/>
      </c>
      <c r="AB79" s="10" t="str">
        <f>IF(G79="男",data_kyogisha!A71,"")</f>
        <v/>
      </c>
      <c r="AC79" s="5" t="str">
        <f t="shared" si="30"/>
        <v/>
      </c>
      <c r="AD79" s="5" t="str">
        <f t="shared" si="31"/>
        <v/>
      </c>
      <c r="AE79" s="5" t="str">
        <f t="shared" si="39"/>
        <v/>
      </c>
      <c r="AF79" s="5" t="str">
        <f t="shared" si="32"/>
        <v/>
      </c>
      <c r="AG79" s="5" t="str">
        <f t="shared" si="40"/>
        <v/>
      </c>
      <c r="AH79" s="5" t="str">
        <f>IF(G79="女",data_kyogisha!A71,"")</f>
        <v/>
      </c>
      <c r="AI79" s="1">
        <f t="shared" si="41"/>
        <v>0</v>
      </c>
      <c r="AJ79" s="1" t="str">
        <f t="shared" si="33"/>
        <v/>
      </c>
      <c r="AK79" s="1">
        <f t="shared" si="43"/>
        <v>0</v>
      </c>
      <c r="AL79" s="1" t="str">
        <f t="shared" si="42"/>
        <v/>
      </c>
      <c r="AM79" s="1">
        <f t="shared" si="18"/>
        <v>0</v>
      </c>
      <c r="AN79" s="1" t="str">
        <f t="shared" si="19"/>
        <v/>
      </c>
      <c r="AO79" s="1">
        <f t="shared" si="44"/>
        <v>0</v>
      </c>
      <c r="AP79" s="1" t="str">
        <f t="shared" si="45"/>
        <v/>
      </c>
    </row>
    <row r="80" spans="1:42">
      <c r="A80" s="38">
        <v>71</v>
      </c>
      <c r="B80" s="252"/>
      <c r="C80" s="63"/>
      <c r="D80" s="63"/>
      <c r="E80" s="63"/>
      <c r="F80" s="234"/>
      <c r="G80" s="63"/>
      <c r="H80" s="64"/>
      <c r="I80" s="65"/>
      <c r="J80" s="205"/>
      <c r="K80" s="65"/>
      <c r="L80" s="205"/>
      <c r="M80" s="65"/>
      <c r="N80" s="211"/>
      <c r="O80" s="66"/>
      <c r="P80" s="66"/>
      <c r="W80" s="5" t="str">
        <f t="shared" si="34"/>
        <v/>
      </c>
      <c r="X80" s="5" t="str">
        <f t="shared" si="35"/>
        <v/>
      </c>
      <c r="Y80" s="5" t="str">
        <f t="shared" si="36"/>
        <v/>
      </c>
      <c r="Z80" s="5" t="str">
        <f t="shared" si="37"/>
        <v/>
      </c>
      <c r="AA80" s="5" t="str">
        <f t="shared" si="38"/>
        <v/>
      </c>
      <c r="AB80" s="10" t="str">
        <f>IF(G80="男",data_kyogisha!A72,"")</f>
        <v/>
      </c>
      <c r="AC80" s="5" t="str">
        <f t="shared" si="30"/>
        <v/>
      </c>
      <c r="AD80" s="5" t="str">
        <f t="shared" si="31"/>
        <v/>
      </c>
      <c r="AE80" s="5" t="str">
        <f t="shared" si="39"/>
        <v/>
      </c>
      <c r="AF80" s="5" t="str">
        <f t="shared" si="32"/>
        <v/>
      </c>
      <c r="AG80" s="5" t="str">
        <f t="shared" si="40"/>
        <v/>
      </c>
      <c r="AH80" s="5" t="str">
        <f>IF(G80="女",data_kyogisha!A72,"")</f>
        <v/>
      </c>
      <c r="AI80" s="1">
        <f t="shared" si="41"/>
        <v>0</v>
      </c>
      <c r="AJ80" s="1" t="str">
        <f t="shared" si="33"/>
        <v/>
      </c>
      <c r="AK80" s="1">
        <f t="shared" si="43"/>
        <v>0</v>
      </c>
      <c r="AL80" s="1" t="str">
        <f t="shared" si="42"/>
        <v/>
      </c>
      <c r="AM80" s="1">
        <f t="shared" si="18"/>
        <v>0</v>
      </c>
      <c r="AN80" s="1" t="str">
        <f t="shared" si="19"/>
        <v/>
      </c>
      <c r="AO80" s="1">
        <f t="shared" si="44"/>
        <v>0</v>
      </c>
      <c r="AP80" s="1" t="str">
        <f t="shared" si="45"/>
        <v/>
      </c>
    </row>
    <row r="81" spans="1:42">
      <c r="A81" s="38">
        <v>72</v>
      </c>
      <c r="B81" s="252"/>
      <c r="C81" s="63"/>
      <c r="D81" s="63"/>
      <c r="E81" s="63"/>
      <c r="F81" s="234"/>
      <c r="G81" s="63"/>
      <c r="H81" s="64"/>
      <c r="I81" s="65"/>
      <c r="J81" s="205"/>
      <c r="K81" s="65"/>
      <c r="L81" s="205"/>
      <c r="M81" s="65"/>
      <c r="N81" s="211"/>
      <c r="O81" s="66"/>
      <c r="P81" s="66"/>
      <c r="W81" s="5" t="str">
        <f t="shared" si="34"/>
        <v/>
      </c>
      <c r="X81" s="5" t="str">
        <f t="shared" si="35"/>
        <v/>
      </c>
      <c r="Y81" s="5" t="str">
        <f t="shared" si="36"/>
        <v/>
      </c>
      <c r="Z81" s="5" t="str">
        <f t="shared" si="37"/>
        <v/>
      </c>
      <c r="AA81" s="5" t="str">
        <f t="shared" si="38"/>
        <v/>
      </c>
      <c r="AB81" s="10" t="str">
        <f>IF(G81="男",data_kyogisha!A73,"")</f>
        <v/>
      </c>
      <c r="AC81" s="5" t="str">
        <f t="shared" si="30"/>
        <v/>
      </c>
      <c r="AD81" s="5" t="str">
        <f t="shared" si="31"/>
        <v/>
      </c>
      <c r="AE81" s="5" t="str">
        <f t="shared" si="39"/>
        <v/>
      </c>
      <c r="AF81" s="5" t="str">
        <f t="shared" si="32"/>
        <v/>
      </c>
      <c r="AG81" s="5" t="str">
        <f t="shared" si="40"/>
        <v/>
      </c>
      <c r="AH81" s="5" t="str">
        <f>IF(G81="女",data_kyogisha!A73,"")</f>
        <v/>
      </c>
      <c r="AI81" s="1">
        <f t="shared" si="41"/>
        <v>0</v>
      </c>
      <c r="AJ81" s="1" t="str">
        <f t="shared" si="33"/>
        <v/>
      </c>
      <c r="AK81" s="1">
        <f t="shared" si="43"/>
        <v>0</v>
      </c>
      <c r="AL81" s="1" t="str">
        <f t="shared" si="42"/>
        <v/>
      </c>
      <c r="AM81" s="1">
        <f t="shared" si="18"/>
        <v>0</v>
      </c>
      <c r="AN81" s="1" t="str">
        <f t="shared" si="19"/>
        <v/>
      </c>
      <c r="AO81" s="1">
        <f t="shared" si="44"/>
        <v>0</v>
      </c>
      <c r="AP81" s="1" t="str">
        <f t="shared" si="45"/>
        <v/>
      </c>
    </row>
    <row r="82" spans="1:42">
      <c r="A82" s="38">
        <v>73</v>
      </c>
      <c r="B82" s="252"/>
      <c r="C82" s="63"/>
      <c r="D82" s="63"/>
      <c r="E82" s="63"/>
      <c r="F82" s="234"/>
      <c r="G82" s="63"/>
      <c r="H82" s="64"/>
      <c r="I82" s="65"/>
      <c r="J82" s="205"/>
      <c r="K82" s="65"/>
      <c r="L82" s="205"/>
      <c r="M82" s="65"/>
      <c r="N82" s="211"/>
      <c r="O82" s="66"/>
      <c r="P82" s="66"/>
      <c r="W82" s="5" t="str">
        <f t="shared" si="34"/>
        <v/>
      </c>
      <c r="X82" s="5" t="str">
        <f t="shared" si="35"/>
        <v/>
      </c>
      <c r="Y82" s="5" t="str">
        <f t="shared" si="36"/>
        <v/>
      </c>
      <c r="Z82" s="5" t="str">
        <f t="shared" si="37"/>
        <v/>
      </c>
      <c r="AA82" s="5" t="str">
        <f t="shared" si="38"/>
        <v/>
      </c>
      <c r="AB82" s="10" t="str">
        <f>IF(G82="男",data_kyogisha!A74,"")</f>
        <v/>
      </c>
      <c r="AC82" s="5" t="str">
        <f t="shared" si="30"/>
        <v/>
      </c>
      <c r="AD82" s="5" t="str">
        <f t="shared" si="31"/>
        <v/>
      </c>
      <c r="AE82" s="5" t="str">
        <f t="shared" si="39"/>
        <v/>
      </c>
      <c r="AF82" s="5" t="str">
        <f t="shared" si="32"/>
        <v/>
      </c>
      <c r="AG82" s="5" t="str">
        <f t="shared" si="40"/>
        <v/>
      </c>
      <c r="AH82" s="5" t="str">
        <f>IF(G82="女",data_kyogisha!A74,"")</f>
        <v/>
      </c>
      <c r="AI82" s="1">
        <f t="shared" si="41"/>
        <v>0</v>
      </c>
      <c r="AJ82" s="1" t="str">
        <f t="shared" si="33"/>
        <v/>
      </c>
      <c r="AK82" s="1">
        <f t="shared" si="43"/>
        <v>0</v>
      </c>
      <c r="AL82" s="1" t="str">
        <f t="shared" si="42"/>
        <v/>
      </c>
      <c r="AM82" s="1">
        <f t="shared" si="18"/>
        <v>0</v>
      </c>
      <c r="AN82" s="1" t="str">
        <f t="shared" si="19"/>
        <v/>
      </c>
      <c r="AO82" s="1">
        <f t="shared" si="44"/>
        <v>0</v>
      </c>
      <c r="AP82" s="1" t="str">
        <f t="shared" si="45"/>
        <v/>
      </c>
    </row>
    <row r="83" spans="1:42">
      <c r="A83" s="38">
        <v>74</v>
      </c>
      <c r="B83" s="252"/>
      <c r="C83" s="63"/>
      <c r="D83" s="63"/>
      <c r="E83" s="63"/>
      <c r="F83" s="234"/>
      <c r="G83" s="63"/>
      <c r="H83" s="64"/>
      <c r="I83" s="65"/>
      <c r="J83" s="205"/>
      <c r="K83" s="65"/>
      <c r="L83" s="205"/>
      <c r="M83" s="65"/>
      <c r="N83" s="211"/>
      <c r="O83" s="66"/>
      <c r="P83" s="66"/>
      <c r="W83" s="5" t="str">
        <f t="shared" si="34"/>
        <v/>
      </c>
      <c r="X83" s="5" t="str">
        <f t="shared" si="35"/>
        <v/>
      </c>
      <c r="Y83" s="5" t="str">
        <f t="shared" si="36"/>
        <v/>
      </c>
      <c r="Z83" s="5" t="str">
        <f t="shared" si="37"/>
        <v/>
      </c>
      <c r="AA83" s="5" t="str">
        <f t="shared" si="38"/>
        <v/>
      </c>
      <c r="AB83" s="10" t="str">
        <f>IF(G83="男",data_kyogisha!A75,"")</f>
        <v/>
      </c>
      <c r="AC83" s="5" t="str">
        <f t="shared" si="30"/>
        <v/>
      </c>
      <c r="AD83" s="5" t="str">
        <f t="shared" si="31"/>
        <v/>
      </c>
      <c r="AE83" s="5" t="str">
        <f t="shared" si="39"/>
        <v/>
      </c>
      <c r="AF83" s="5" t="str">
        <f t="shared" si="32"/>
        <v/>
      </c>
      <c r="AG83" s="5" t="str">
        <f t="shared" si="40"/>
        <v/>
      </c>
      <c r="AH83" s="5" t="str">
        <f>IF(G83="女",data_kyogisha!A75,"")</f>
        <v/>
      </c>
      <c r="AI83" s="1">
        <f t="shared" si="41"/>
        <v>0</v>
      </c>
      <c r="AJ83" s="1" t="str">
        <f t="shared" si="33"/>
        <v/>
      </c>
      <c r="AK83" s="1">
        <f t="shared" si="43"/>
        <v>0</v>
      </c>
      <c r="AL83" s="1" t="str">
        <f t="shared" si="42"/>
        <v/>
      </c>
      <c r="AM83" s="1">
        <f t="shared" si="18"/>
        <v>0</v>
      </c>
      <c r="AN83" s="1" t="str">
        <f t="shared" si="19"/>
        <v/>
      </c>
      <c r="AO83" s="1">
        <f t="shared" si="44"/>
        <v>0</v>
      </c>
      <c r="AP83" s="1" t="str">
        <f t="shared" si="45"/>
        <v/>
      </c>
    </row>
    <row r="84" spans="1:42">
      <c r="A84" s="38">
        <v>75</v>
      </c>
      <c r="B84" s="252"/>
      <c r="C84" s="63"/>
      <c r="D84" s="63"/>
      <c r="E84" s="63"/>
      <c r="F84" s="234"/>
      <c r="G84" s="63"/>
      <c r="H84" s="64"/>
      <c r="I84" s="65"/>
      <c r="J84" s="205"/>
      <c r="K84" s="65"/>
      <c r="L84" s="205"/>
      <c r="M84" s="65"/>
      <c r="N84" s="211"/>
      <c r="O84" s="66"/>
      <c r="P84" s="66"/>
      <c r="W84" s="5" t="str">
        <f t="shared" si="34"/>
        <v/>
      </c>
      <c r="X84" s="5" t="str">
        <f t="shared" si="35"/>
        <v/>
      </c>
      <c r="Y84" s="5" t="str">
        <f t="shared" si="36"/>
        <v/>
      </c>
      <c r="Z84" s="5" t="str">
        <f t="shared" si="37"/>
        <v/>
      </c>
      <c r="AA84" s="5" t="str">
        <f t="shared" si="38"/>
        <v/>
      </c>
      <c r="AB84" s="10" t="str">
        <f>IF(G84="男",data_kyogisha!A76,"")</f>
        <v/>
      </c>
      <c r="AC84" s="5" t="str">
        <f t="shared" si="30"/>
        <v/>
      </c>
      <c r="AD84" s="5" t="str">
        <f t="shared" si="31"/>
        <v/>
      </c>
      <c r="AE84" s="5" t="str">
        <f t="shared" si="39"/>
        <v/>
      </c>
      <c r="AF84" s="5" t="str">
        <f t="shared" si="32"/>
        <v/>
      </c>
      <c r="AG84" s="5" t="str">
        <f t="shared" si="40"/>
        <v/>
      </c>
      <c r="AH84" s="5" t="str">
        <f>IF(G84="女",data_kyogisha!A76,"")</f>
        <v/>
      </c>
      <c r="AI84" s="1">
        <f t="shared" si="41"/>
        <v>0</v>
      </c>
      <c r="AJ84" s="1" t="str">
        <f t="shared" si="33"/>
        <v/>
      </c>
      <c r="AK84" s="1">
        <f t="shared" si="43"/>
        <v>0</v>
      </c>
      <c r="AL84" s="1" t="str">
        <f t="shared" si="42"/>
        <v/>
      </c>
      <c r="AM84" s="1">
        <f t="shared" ref="AM84:AM99" si="46">IF(AND(G84="女",O84="○"),AM83+1,AM83)</f>
        <v>0</v>
      </c>
      <c r="AN84" s="1" t="str">
        <f t="shared" ref="AN84:AN99" si="47">IF(AND(G84="女",O84="○"),C84,"")</f>
        <v/>
      </c>
      <c r="AO84" s="1">
        <f t="shared" si="44"/>
        <v>0</v>
      </c>
      <c r="AP84" s="1" t="str">
        <f t="shared" si="45"/>
        <v/>
      </c>
    </row>
    <row r="85" spans="1:42">
      <c r="A85" s="38">
        <v>76</v>
      </c>
      <c r="B85" s="252"/>
      <c r="C85" s="63"/>
      <c r="D85" s="63"/>
      <c r="E85" s="63"/>
      <c r="F85" s="234"/>
      <c r="G85" s="63"/>
      <c r="H85" s="64"/>
      <c r="I85" s="65"/>
      <c r="J85" s="205"/>
      <c r="K85" s="65"/>
      <c r="L85" s="205"/>
      <c r="M85" s="65"/>
      <c r="N85" s="211"/>
      <c r="O85" s="66"/>
      <c r="P85" s="66"/>
      <c r="W85" s="5" t="str">
        <f t="shared" si="34"/>
        <v/>
      </c>
      <c r="X85" s="5" t="str">
        <f t="shared" si="35"/>
        <v/>
      </c>
      <c r="Y85" s="5" t="str">
        <f t="shared" si="36"/>
        <v/>
      </c>
      <c r="Z85" s="5" t="str">
        <f t="shared" si="37"/>
        <v/>
      </c>
      <c r="AA85" s="5" t="str">
        <f t="shared" si="38"/>
        <v/>
      </c>
      <c r="AB85" s="10" t="str">
        <f>IF(G85="男",data_kyogisha!A77,"")</f>
        <v/>
      </c>
      <c r="AC85" s="5" t="str">
        <f t="shared" si="30"/>
        <v/>
      </c>
      <c r="AD85" s="5" t="str">
        <f t="shared" si="31"/>
        <v/>
      </c>
      <c r="AE85" s="5" t="str">
        <f t="shared" si="39"/>
        <v/>
      </c>
      <c r="AF85" s="5" t="str">
        <f t="shared" si="32"/>
        <v/>
      </c>
      <c r="AG85" s="5" t="str">
        <f t="shared" si="40"/>
        <v/>
      </c>
      <c r="AH85" s="5" t="str">
        <f>IF(G85="女",data_kyogisha!A77,"")</f>
        <v/>
      </c>
      <c r="AI85" s="1">
        <f t="shared" si="41"/>
        <v>0</v>
      </c>
      <c r="AJ85" s="1" t="str">
        <f t="shared" si="33"/>
        <v/>
      </c>
      <c r="AK85" s="1">
        <f t="shared" si="43"/>
        <v>0</v>
      </c>
      <c r="AL85" s="1" t="str">
        <f t="shared" si="42"/>
        <v/>
      </c>
      <c r="AM85" s="1">
        <f t="shared" si="46"/>
        <v>0</v>
      </c>
      <c r="AN85" s="1" t="str">
        <f t="shared" si="47"/>
        <v/>
      </c>
      <c r="AO85" s="1">
        <f t="shared" si="44"/>
        <v>0</v>
      </c>
      <c r="AP85" s="1" t="str">
        <f t="shared" si="45"/>
        <v/>
      </c>
    </row>
    <row r="86" spans="1:42">
      <c r="A86" s="38">
        <v>77</v>
      </c>
      <c r="B86" s="252"/>
      <c r="C86" s="63"/>
      <c r="D86" s="63"/>
      <c r="E86" s="63"/>
      <c r="F86" s="234"/>
      <c r="G86" s="63"/>
      <c r="H86" s="64"/>
      <c r="I86" s="65"/>
      <c r="J86" s="205"/>
      <c r="K86" s="65"/>
      <c r="L86" s="205"/>
      <c r="M86" s="65"/>
      <c r="N86" s="211"/>
      <c r="O86" s="66"/>
      <c r="P86" s="66"/>
      <c r="W86" s="5" t="str">
        <f t="shared" si="34"/>
        <v/>
      </c>
      <c r="X86" s="5" t="str">
        <f t="shared" si="35"/>
        <v/>
      </c>
      <c r="Y86" s="5" t="str">
        <f t="shared" si="36"/>
        <v/>
      </c>
      <c r="Z86" s="5" t="str">
        <f t="shared" si="37"/>
        <v/>
      </c>
      <c r="AA86" s="5" t="str">
        <f t="shared" si="38"/>
        <v/>
      </c>
      <c r="AB86" s="10" t="str">
        <f>IF(G86="男",data_kyogisha!A78,"")</f>
        <v/>
      </c>
      <c r="AC86" s="5" t="str">
        <f t="shared" si="30"/>
        <v/>
      </c>
      <c r="AD86" s="5" t="str">
        <f t="shared" si="31"/>
        <v/>
      </c>
      <c r="AE86" s="5" t="str">
        <f t="shared" si="39"/>
        <v/>
      </c>
      <c r="AF86" s="5" t="str">
        <f t="shared" si="32"/>
        <v/>
      </c>
      <c r="AG86" s="5" t="str">
        <f t="shared" si="40"/>
        <v/>
      </c>
      <c r="AH86" s="5" t="str">
        <f>IF(G86="女",data_kyogisha!A78,"")</f>
        <v/>
      </c>
      <c r="AI86" s="1">
        <f t="shared" si="41"/>
        <v>0</v>
      </c>
      <c r="AJ86" s="1" t="str">
        <f t="shared" si="33"/>
        <v/>
      </c>
      <c r="AK86" s="1">
        <f t="shared" si="43"/>
        <v>0</v>
      </c>
      <c r="AL86" s="1" t="str">
        <f t="shared" si="42"/>
        <v/>
      </c>
      <c r="AM86" s="1">
        <f t="shared" si="46"/>
        <v>0</v>
      </c>
      <c r="AN86" s="1" t="str">
        <f t="shared" si="47"/>
        <v/>
      </c>
      <c r="AO86" s="1">
        <f t="shared" si="44"/>
        <v>0</v>
      </c>
      <c r="AP86" s="1" t="str">
        <f t="shared" si="45"/>
        <v/>
      </c>
    </row>
    <row r="87" spans="1:42">
      <c r="A87" s="38">
        <v>78</v>
      </c>
      <c r="B87" s="252"/>
      <c r="C87" s="63"/>
      <c r="D87" s="63"/>
      <c r="E87" s="63"/>
      <c r="F87" s="234"/>
      <c r="G87" s="63"/>
      <c r="H87" s="64"/>
      <c r="I87" s="65"/>
      <c r="J87" s="205"/>
      <c r="K87" s="65"/>
      <c r="L87" s="205"/>
      <c r="M87" s="65"/>
      <c r="N87" s="211"/>
      <c r="O87" s="66"/>
      <c r="P87" s="66"/>
      <c r="W87" s="5" t="str">
        <f t="shared" si="34"/>
        <v/>
      </c>
      <c r="X87" s="5" t="str">
        <f t="shared" si="35"/>
        <v/>
      </c>
      <c r="Y87" s="5" t="str">
        <f t="shared" si="36"/>
        <v/>
      </c>
      <c r="Z87" s="5" t="str">
        <f t="shared" si="37"/>
        <v/>
      </c>
      <c r="AA87" s="5" t="str">
        <f t="shared" si="38"/>
        <v/>
      </c>
      <c r="AB87" s="10" t="str">
        <f>IF(G87="男",data_kyogisha!A79,"")</f>
        <v/>
      </c>
      <c r="AC87" s="5" t="str">
        <f t="shared" si="30"/>
        <v/>
      </c>
      <c r="AD87" s="5" t="str">
        <f t="shared" si="31"/>
        <v/>
      </c>
      <c r="AE87" s="5" t="str">
        <f t="shared" si="39"/>
        <v/>
      </c>
      <c r="AF87" s="5" t="str">
        <f t="shared" si="32"/>
        <v/>
      </c>
      <c r="AG87" s="5" t="str">
        <f t="shared" si="40"/>
        <v/>
      </c>
      <c r="AH87" s="5" t="str">
        <f>IF(G87="女",data_kyogisha!A79,"")</f>
        <v/>
      </c>
      <c r="AI87" s="1">
        <f t="shared" si="41"/>
        <v>0</v>
      </c>
      <c r="AJ87" s="1" t="str">
        <f t="shared" si="33"/>
        <v/>
      </c>
      <c r="AK87" s="1">
        <f t="shared" si="43"/>
        <v>0</v>
      </c>
      <c r="AL87" s="1" t="str">
        <f t="shared" si="42"/>
        <v/>
      </c>
      <c r="AM87" s="1">
        <f t="shared" si="46"/>
        <v>0</v>
      </c>
      <c r="AN87" s="1" t="str">
        <f t="shared" si="47"/>
        <v/>
      </c>
      <c r="AO87" s="1">
        <f t="shared" si="44"/>
        <v>0</v>
      </c>
      <c r="AP87" s="1" t="str">
        <f t="shared" si="45"/>
        <v/>
      </c>
    </row>
    <row r="88" spans="1:42">
      <c r="A88" s="38">
        <v>79</v>
      </c>
      <c r="B88" s="252"/>
      <c r="C88" s="63"/>
      <c r="D88" s="63"/>
      <c r="E88" s="63"/>
      <c r="F88" s="234"/>
      <c r="G88" s="63"/>
      <c r="H88" s="64"/>
      <c r="I88" s="65"/>
      <c r="J88" s="205"/>
      <c r="K88" s="65"/>
      <c r="L88" s="205"/>
      <c r="M88" s="65"/>
      <c r="N88" s="211"/>
      <c r="O88" s="66"/>
      <c r="P88" s="66"/>
      <c r="W88" s="5" t="str">
        <f t="shared" si="34"/>
        <v/>
      </c>
      <c r="X88" s="5" t="str">
        <f t="shared" si="35"/>
        <v/>
      </c>
      <c r="Y88" s="5" t="str">
        <f t="shared" si="36"/>
        <v/>
      </c>
      <c r="Z88" s="5" t="str">
        <f t="shared" si="37"/>
        <v/>
      </c>
      <c r="AA88" s="5" t="str">
        <f t="shared" si="38"/>
        <v/>
      </c>
      <c r="AB88" s="10" t="str">
        <f>IF(G88="男",data_kyogisha!A80,"")</f>
        <v/>
      </c>
      <c r="AC88" s="5" t="str">
        <f t="shared" si="30"/>
        <v/>
      </c>
      <c r="AD88" s="5" t="str">
        <f t="shared" si="31"/>
        <v/>
      </c>
      <c r="AE88" s="5" t="str">
        <f t="shared" si="39"/>
        <v/>
      </c>
      <c r="AF88" s="5" t="str">
        <f t="shared" si="32"/>
        <v/>
      </c>
      <c r="AG88" s="5" t="str">
        <f t="shared" si="40"/>
        <v/>
      </c>
      <c r="AH88" s="5" t="str">
        <f>IF(G88="女",data_kyogisha!A80,"")</f>
        <v/>
      </c>
      <c r="AI88" s="1">
        <f t="shared" si="41"/>
        <v>0</v>
      </c>
      <c r="AJ88" s="1" t="str">
        <f t="shared" si="33"/>
        <v/>
      </c>
      <c r="AK88" s="1">
        <f t="shared" si="43"/>
        <v>0</v>
      </c>
      <c r="AL88" s="1" t="str">
        <f t="shared" si="42"/>
        <v/>
      </c>
      <c r="AM88" s="1">
        <f t="shared" si="46"/>
        <v>0</v>
      </c>
      <c r="AN88" s="1" t="str">
        <f t="shared" si="47"/>
        <v/>
      </c>
      <c r="AO88" s="1">
        <f t="shared" si="44"/>
        <v>0</v>
      </c>
      <c r="AP88" s="1" t="str">
        <f t="shared" si="45"/>
        <v/>
      </c>
    </row>
    <row r="89" spans="1:42">
      <c r="A89" s="38">
        <v>80</v>
      </c>
      <c r="B89" s="252"/>
      <c r="C89" s="63"/>
      <c r="D89" s="63"/>
      <c r="E89" s="63"/>
      <c r="F89" s="234"/>
      <c r="G89" s="63"/>
      <c r="H89" s="64"/>
      <c r="I89" s="65"/>
      <c r="J89" s="205"/>
      <c r="K89" s="65"/>
      <c r="L89" s="205"/>
      <c r="M89" s="65"/>
      <c r="N89" s="211"/>
      <c r="O89" s="66"/>
      <c r="P89" s="66"/>
      <c r="W89" s="5" t="str">
        <f t="shared" si="34"/>
        <v/>
      </c>
      <c r="X89" s="5" t="str">
        <f t="shared" si="35"/>
        <v/>
      </c>
      <c r="Y89" s="5" t="str">
        <f t="shared" si="36"/>
        <v/>
      </c>
      <c r="Z89" s="5" t="str">
        <f t="shared" si="37"/>
        <v/>
      </c>
      <c r="AA89" s="5" t="str">
        <f t="shared" si="38"/>
        <v/>
      </c>
      <c r="AB89" s="10" t="str">
        <f>IF(G89="男",data_kyogisha!A81,"")</f>
        <v/>
      </c>
      <c r="AC89" s="5" t="str">
        <f t="shared" si="30"/>
        <v/>
      </c>
      <c r="AD89" s="5" t="str">
        <f t="shared" si="31"/>
        <v/>
      </c>
      <c r="AE89" s="5" t="str">
        <f t="shared" si="39"/>
        <v/>
      </c>
      <c r="AF89" s="5" t="str">
        <f t="shared" si="32"/>
        <v/>
      </c>
      <c r="AG89" s="5" t="str">
        <f t="shared" si="40"/>
        <v/>
      </c>
      <c r="AH89" s="5" t="str">
        <f>IF(G89="女",data_kyogisha!A81,"")</f>
        <v/>
      </c>
      <c r="AI89" s="1">
        <f t="shared" si="41"/>
        <v>0</v>
      </c>
      <c r="AJ89" s="1" t="str">
        <f t="shared" si="33"/>
        <v/>
      </c>
      <c r="AK89" s="1">
        <f t="shared" si="43"/>
        <v>0</v>
      </c>
      <c r="AL89" s="1" t="str">
        <f t="shared" si="42"/>
        <v/>
      </c>
      <c r="AM89" s="1">
        <f t="shared" si="46"/>
        <v>0</v>
      </c>
      <c r="AN89" s="1" t="str">
        <f t="shared" si="47"/>
        <v/>
      </c>
      <c r="AO89" s="1">
        <f t="shared" si="44"/>
        <v>0</v>
      </c>
      <c r="AP89" s="1" t="str">
        <f t="shared" si="45"/>
        <v/>
      </c>
    </row>
    <row r="90" spans="1:42">
      <c r="A90" s="38">
        <v>81</v>
      </c>
      <c r="B90" s="252"/>
      <c r="C90" s="63"/>
      <c r="D90" s="63"/>
      <c r="E90" s="63"/>
      <c r="F90" s="234"/>
      <c r="G90" s="63"/>
      <c r="H90" s="64"/>
      <c r="I90" s="65"/>
      <c r="J90" s="205"/>
      <c r="K90" s="65"/>
      <c r="L90" s="205"/>
      <c r="M90" s="65"/>
      <c r="N90" s="211"/>
      <c r="O90" s="66"/>
      <c r="P90" s="66"/>
      <c r="W90" s="5" t="str">
        <f t="shared" si="34"/>
        <v/>
      </c>
      <c r="X90" s="5" t="str">
        <f t="shared" si="35"/>
        <v/>
      </c>
      <c r="Y90" s="5" t="str">
        <f t="shared" si="36"/>
        <v/>
      </c>
      <c r="Z90" s="5" t="str">
        <f t="shared" si="37"/>
        <v/>
      </c>
      <c r="AA90" s="5" t="str">
        <f t="shared" si="38"/>
        <v/>
      </c>
      <c r="AB90" s="10" t="str">
        <f>IF(G90="男",data_kyogisha!A82,"")</f>
        <v/>
      </c>
      <c r="AC90" s="5" t="str">
        <f t="shared" si="30"/>
        <v/>
      </c>
      <c r="AD90" s="5" t="str">
        <f t="shared" si="31"/>
        <v/>
      </c>
      <c r="AE90" s="5" t="str">
        <f t="shared" si="39"/>
        <v/>
      </c>
      <c r="AF90" s="5" t="str">
        <f t="shared" si="32"/>
        <v/>
      </c>
      <c r="AG90" s="5" t="str">
        <f t="shared" si="40"/>
        <v/>
      </c>
      <c r="AH90" s="5" t="str">
        <f>IF(G90="女",data_kyogisha!A82,"")</f>
        <v/>
      </c>
      <c r="AI90" s="1">
        <f t="shared" si="41"/>
        <v>0</v>
      </c>
      <c r="AJ90" s="1" t="str">
        <f t="shared" si="33"/>
        <v/>
      </c>
      <c r="AK90" s="1">
        <f t="shared" si="43"/>
        <v>0</v>
      </c>
      <c r="AL90" s="1" t="str">
        <f t="shared" si="42"/>
        <v/>
      </c>
      <c r="AM90" s="1">
        <f t="shared" si="46"/>
        <v>0</v>
      </c>
      <c r="AN90" s="1" t="str">
        <f t="shared" si="47"/>
        <v/>
      </c>
      <c r="AO90" s="1">
        <f t="shared" si="44"/>
        <v>0</v>
      </c>
      <c r="AP90" s="1" t="str">
        <f t="shared" si="45"/>
        <v/>
      </c>
    </row>
    <row r="91" spans="1:42">
      <c r="A91" s="38">
        <v>82</v>
      </c>
      <c r="B91" s="252"/>
      <c r="C91" s="63"/>
      <c r="D91" s="63"/>
      <c r="E91" s="63"/>
      <c r="F91" s="234"/>
      <c r="G91" s="63"/>
      <c r="H91" s="64"/>
      <c r="I91" s="65"/>
      <c r="J91" s="205"/>
      <c r="K91" s="65"/>
      <c r="L91" s="205"/>
      <c r="M91" s="65"/>
      <c r="N91" s="211"/>
      <c r="O91" s="66"/>
      <c r="P91" s="66"/>
      <c r="W91" s="5" t="str">
        <f t="shared" si="34"/>
        <v/>
      </c>
      <c r="X91" s="5" t="str">
        <f t="shared" si="35"/>
        <v/>
      </c>
      <c r="Y91" s="5" t="str">
        <f t="shared" si="36"/>
        <v/>
      </c>
      <c r="Z91" s="5" t="str">
        <f t="shared" si="37"/>
        <v/>
      </c>
      <c r="AA91" s="5" t="str">
        <f t="shared" si="38"/>
        <v/>
      </c>
      <c r="AB91" s="10" t="str">
        <f>IF(G91="男",data_kyogisha!A83,"")</f>
        <v/>
      </c>
      <c r="AC91" s="5" t="str">
        <f t="shared" si="30"/>
        <v/>
      </c>
      <c r="AD91" s="5" t="str">
        <f t="shared" si="31"/>
        <v/>
      </c>
      <c r="AE91" s="5" t="str">
        <f t="shared" si="39"/>
        <v/>
      </c>
      <c r="AF91" s="5" t="str">
        <f t="shared" si="32"/>
        <v/>
      </c>
      <c r="AG91" s="5" t="str">
        <f t="shared" si="40"/>
        <v/>
      </c>
      <c r="AH91" s="5" t="str">
        <f>IF(G91="女",data_kyogisha!A83,"")</f>
        <v/>
      </c>
      <c r="AI91" s="1">
        <f t="shared" si="41"/>
        <v>0</v>
      </c>
      <c r="AJ91" s="1" t="str">
        <f t="shared" si="33"/>
        <v/>
      </c>
      <c r="AK91" s="1">
        <f t="shared" si="43"/>
        <v>0</v>
      </c>
      <c r="AL91" s="1" t="str">
        <f t="shared" si="42"/>
        <v/>
      </c>
      <c r="AM91" s="1">
        <f t="shared" si="46"/>
        <v>0</v>
      </c>
      <c r="AN91" s="1" t="str">
        <f t="shared" si="47"/>
        <v/>
      </c>
      <c r="AO91" s="1">
        <f t="shared" si="44"/>
        <v>0</v>
      </c>
      <c r="AP91" s="1" t="str">
        <f t="shared" si="45"/>
        <v/>
      </c>
    </row>
    <row r="92" spans="1:42">
      <c r="A92" s="38">
        <v>83</v>
      </c>
      <c r="B92" s="252"/>
      <c r="C92" s="63"/>
      <c r="D92" s="63"/>
      <c r="E92" s="63"/>
      <c r="F92" s="234"/>
      <c r="G92" s="63"/>
      <c r="H92" s="64"/>
      <c r="I92" s="65"/>
      <c r="J92" s="205"/>
      <c r="K92" s="65"/>
      <c r="L92" s="205"/>
      <c r="M92" s="65"/>
      <c r="N92" s="211"/>
      <c r="O92" s="66"/>
      <c r="P92" s="66"/>
      <c r="W92" s="5" t="str">
        <f t="shared" si="34"/>
        <v/>
      </c>
      <c r="X92" s="5" t="str">
        <f t="shared" si="35"/>
        <v/>
      </c>
      <c r="Y92" s="5" t="str">
        <f t="shared" si="36"/>
        <v/>
      </c>
      <c r="Z92" s="5" t="str">
        <f t="shared" si="37"/>
        <v/>
      </c>
      <c r="AA92" s="5" t="str">
        <f t="shared" si="38"/>
        <v/>
      </c>
      <c r="AB92" s="10" t="str">
        <f>IF(G92="男",data_kyogisha!A84,"")</f>
        <v/>
      </c>
      <c r="AC92" s="5" t="str">
        <f t="shared" si="30"/>
        <v/>
      </c>
      <c r="AD92" s="5" t="str">
        <f t="shared" si="31"/>
        <v/>
      </c>
      <c r="AE92" s="5" t="str">
        <f t="shared" si="39"/>
        <v/>
      </c>
      <c r="AF92" s="5" t="str">
        <f t="shared" si="32"/>
        <v/>
      </c>
      <c r="AG92" s="5" t="str">
        <f t="shared" si="40"/>
        <v/>
      </c>
      <c r="AH92" s="5" t="str">
        <f>IF(G92="女",data_kyogisha!A84,"")</f>
        <v/>
      </c>
      <c r="AI92" s="1">
        <f t="shared" si="41"/>
        <v>0</v>
      </c>
      <c r="AJ92" s="1" t="str">
        <f t="shared" si="33"/>
        <v/>
      </c>
      <c r="AK92" s="1">
        <f t="shared" si="43"/>
        <v>0</v>
      </c>
      <c r="AL92" s="1" t="str">
        <f t="shared" si="42"/>
        <v/>
      </c>
      <c r="AM92" s="1">
        <f t="shared" si="46"/>
        <v>0</v>
      </c>
      <c r="AN92" s="1" t="str">
        <f t="shared" si="47"/>
        <v/>
      </c>
      <c r="AO92" s="1">
        <f t="shared" si="44"/>
        <v>0</v>
      </c>
      <c r="AP92" s="1" t="str">
        <f t="shared" si="45"/>
        <v/>
      </c>
    </row>
    <row r="93" spans="1:42">
      <c r="A93" s="38">
        <v>84</v>
      </c>
      <c r="B93" s="252"/>
      <c r="C93" s="63"/>
      <c r="D93" s="63"/>
      <c r="E93" s="63"/>
      <c r="F93" s="234"/>
      <c r="G93" s="63"/>
      <c r="H93" s="64"/>
      <c r="I93" s="65"/>
      <c r="J93" s="205"/>
      <c r="K93" s="65"/>
      <c r="L93" s="205"/>
      <c r="M93" s="65"/>
      <c r="N93" s="211"/>
      <c r="O93" s="66"/>
      <c r="P93" s="66"/>
      <c r="W93" s="5" t="str">
        <f t="shared" si="34"/>
        <v/>
      </c>
      <c r="X93" s="5" t="str">
        <f t="shared" si="35"/>
        <v/>
      </c>
      <c r="Y93" s="5" t="str">
        <f t="shared" si="36"/>
        <v/>
      </c>
      <c r="Z93" s="5" t="str">
        <f t="shared" si="37"/>
        <v/>
      </c>
      <c r="AA93" s="5" t="str">
        <f t="shared" si="38"/>
        <v/>
      </c>
      <c r="AB93" s="10" t="str">
        <f>IF(G93="男",data_kyogisha!A85,"")</f>
        <v/>
      </c>
      <c r="AC93" s="5" t="str">
        <f t="shared" si="30"/>
        <v/>
      </c>
      <c r="AD93" s="5" t="str">
        <f t="shared" si="31"/>
        <v/>
      </c>
      <c r="AE93" s="5" t="str">
        <f t="shared" si="39"/>
        <v/>
      </c>
      <c r="AF93" s="5" t="str">
        <f t="shared" si="32"/>
        <v/>
      </c>
      <c r="AG93" s="5" t="str">
        <f t="shared" si="40"/>
        <v/>
      </c>
      <c r="AH93" s="5" t="str">
        <f>IF(G93="女",data_kyogisha!A85,"")</f>
        <v/>
      </c>
      <c r="AI93" s="1">
        <f t="shared" si="41"/>
        <v>0</v>
      </c>
      <c r="AJ93" s="1" t="str">
        <f t="shared" si="33"/>
        <v/>
      </c>
      <c r="AK93" s="1">
        <f t="shared" si="43"/>
        <v>0</v>
      </c>
      <c r="AL93" s="1" t="str">
        <f t="shared" si="42"/>
        <v/>
      </c>
      <c r="AM93" s="1">
        <f t="shared" si="46"/>
        <v>0</v>
      </c>
      <c r="AN93" s="1" t="str">
        <f t="shared" si="47"/>
        <v/>
      </c>
      <c r="AO93" s="1">
        <f t="shared" si="44"/>
        <v>0</v>
      </c>
      <c r="AP93" s="1" t="str">
        <f t="shared" si="45"/>
        <v/>
      </c>
    </row>
    <row r="94" spans="1:42">
      <c r="A94" s="38">
        <v>85</v>
      </c>
      <c r="B94" s="252"/>
      <c r="C94" s="63"/>
      <c r="D94" s="63"/>
      <c r="E94" s="63"/>
      <c r="F94" s="234"/>
      <c r="G94" s="63"/>
      <c r="H94" s="64"/>
      <c r="I94" s="65"/>
      <c r="J94" s="205"/>
      <c r="K94" s="65"/>
      <c r="L94" s="205"/>
      <c r="M94" s="65"/>
      <c r="N94" s="211"/>
      <c r="O94" s="66"/>
      <c r="P94" s="66"/>
      <c r="W94" s="5" t="str">
        <f t="shared" si="34"/>
        <v/>
      </c>
      <c r="X94" s="5" t="str">
        <f t="shared" si="35"/>
        <v/>
      </c>
      <c r="Y94" s="5" t="str">
        <f t="shared" si="36"/>
        <v/>
      </c>
      <c r="Z94" s="5" t="str">
        <f t="shared" si="37"/>
        <v/>
      </c>
      <c r="AA94" s="5" t="str">
        <f t="shared" si="38"/>
        <v/>
      </c>
      <c r="AB94" s="10" t="str">
        <f>IF(G94="男",data_kyogisha!A86,"")</f>
        <v/>
      </c>
      <c r="AC94" s="5" t="str">
        <f t="shared" si="30"/>
        <v/>
      </c>
      <c r="AD94" s="5" t="str">
        <f t="shared" si="31"/>
        <v/>
      </c>
      <c r="AE94" s="5" t="str">
        <f t="shared" si="39"/>
        <v/>
      </c>
      <c r="AF94" s="5" t="str">
        <f t="shared" si="32"/>
        <v/>
      </c>
      <c r="AG94" s="5" t="str">
        <f t="shared" si="40"/>
        <v/>
      </c>
      <c r="AH94" s="5" t="str">
        <f>IF(G94="女",data_kyogisha!A86,"")</f>
        <v/>
      </c>
      <c r="AI94" s="1">
        <f t="shared" si="41"/>
        <v>0</v>
      </c>
      <c r="AJ94" s="1" t="str">
        <f t="shared" si="33"/>
        <v/>
      </c>
      <c r="AK94" s="1">
        <f t="shared" si="43"/>
        <v>0</v>
      </c>
      <c r="AL94" s="1" t="str">
        <f t="shared" si="42"/>
        <v/>
      </c>
      <c r="AM94" s="1">
        <f t="shared" si="46"/>
        <v>0</v>
      </c>
      <c r="AN94" s="1" t="str">
        <f t="shared" si="47"/>
        <v/>
      </c>
      <c r="AO94" s="1">
        <f t="shared" si="44"/>
        <v>0</v>
      </c>
      <c r="AP94" s="1" t="str">
        <f t="shared" si="45"/>
        <v/>
      </c>
    </row>
    <row r="95" spans="1:42">
      <c r="A95" s="38">
        <v>86</v>
      </c>
      <c r="B95" s="252"/>
      <c r="C95" s="63"/>
      <c r="D95" s="63"/>
      <c r="E95" s="63"/>
      <c r="F95" s="234"/>
      <c r="G95" s="63"/>
      <c r="H95" s="64"/>
      <c r="I95" s="65"/>
      <c r="J95" s="205"/>
      <c r="K95" s="65"/>
      <c r="L95" s="205"/>
      <c r="M95" s="65"/>
      <c r="N95" s="211"/>
      <c r="O95" s="66"/>
      <c r="P95" s="66"/>
      <c r="W95" s="5" t="str">
        <f t="shared" si="34"/>
        <v/>
      </c>
      <c r="X95" s="5" t="str">
        <f t="shared" si="35"/>
        <v/>
      </c>
      <c r="Y95" s="5" t="str">
        <f t="shared" si="36"/>
        <v/>
      </c>
      <c r="Z95" s="5" t="str">
        <f t="shared" si="37"/>
        <v/>
      </c>
      <c r="AA95" s="5" t="str">
        <f t="shared" si="38"/>
        <v/>
      </c>
      <c r="AB95" s="10" t="str">
        <f>IF(G95="男",data_kyogisha!A87,"")</f>
        <v/>
      </c>
      <c r="AC95" s="5" t="str">
        <f t="shared" si="30"/>
        <v/>
      </c>
      <c r="AD95" s="5" t="str">
        <f t="shared" si="31"/>
        <v/>
      </c>
      <c r="AE95" s="5" t="str">
        <f t="shared" si="39"/>
        <v/>
      </c>
      <c r="AF95" s="5" t="str">
        <f t="shared" si="32"/>
        <v/>
      </c>
      <c r="AG95" s="5" t="str">
        <f t="shared" si="40"/>
        <v/>
      </c>
      <c r="AH95" s="5" t="str">
        <f>IF(G95="女",data_kyogisha!A87,"")</f>
        <v/>
      </c>
      <c r="AI95" s="1">
        <f t="shared" si="41"/>
        <v>0</v>
      </c>
      <c r="AJ95" s="1" t="str">
        <f t="shared" si="33"/>
        <v/>
      </c>
      <c r="AK95" s="1">
        <f t="shared" si="43"/>
        <v>0</v>
      </c>
      <c r="AL95" s="1" t="str">
        <f t="shared" si="42"/>
        <v/>
      </c>
      <c r="AM95" s="1">
        <f t="shared" si="46"/>
        <v>0</v>
      </c>
      <c r="AN95" s="1" t="str">
        <f t="shared" si="47"/>
        <v/>
      </c>
      <c r="AO95" s="1">
        <f t="shared" si="44"/>
        <v>0</v>
      </c>
      <c r="AP95" s="1" t="str">
        <f t="shared" si="45"/>
        <v/>
      </c>
    </row>
    <row r="96" spans="1:42">
      <c r="A96" s="38">
        <v>87</v>
      </c>
      <c r="B96" s="252"/>
      <c r="C96" s="63"/>
      <c r="D96" s="63"/>
      <c r="E96" s="63"/>
      <c r="F96" s="234"/>
      <c r="G96" s="63"/>
      <c r="H96" s="64"/>
      <c r="I96" s="65"/>
      <c r="J96" s="205"/>
      <c r="K96" s="65"/>
      <c r="L96" s="205"/>
      <c r="M96" s="65"/>
      <c r="N96" s="211"/>
      <c r="O96" s="66"/>
      <c r="P96" s="66"/>
      <c r="W96" s="5" t="str">
        <f t="shared" si="34"/>
        <v/>
      </c>
      <c r="X96" s="5" t="str">
        <f t="shared" si="35"/>
        <v/>
      </c>
      <c r="Y96" s="5" t="str">
        <f t="shared" si="36"/>
        <v/>
      </c>
      <c r="Z96" s="5" t="str">
        <f t="shared" si="37"/>
        <v/>
      </c>
      <c r="AA96" s="5" t="str">
        <f t="shared" si="38"/>
        <v/>
      </c>
      <c r="AB96" s="10" t="str">
        <f>IF(G96="男",data_kyogisha!A88,"")</f>
        <v/>
      </c>
      <c r="AC96" s="5" t="str">
        <f t="shared" si="30"/>
        <v/>
      </c>
      <c r="AD96" s="5" t="str">
        <f t="shared" si="31"/>
        <v/>
      </c>
      <c r="AE96" s="5" t="str">
        <f t="shared" si="39"/>
        <v/>
      </c>
      <c r="AF96" s="5" t="str">
        <f t="shared" si="32"/>
        <v/>
      </c>
      <c r="AG96" s="5" t="str">
        <f t="shared" si="40"/>
        <v/>
      </c>
      <c r="AH96" s="5" t="str">
        <f>IF(G96="女",data_kyogisha!A88,"")</f>
        <v/>
      </c>
      <c r="AI96" s="1">
        <f t="shared" si="41"/>
        <v>0</v>
      </c>
      <c r="AJ96" s="1" t="str">
        <f t="shared" si="33"/>
        <v/>
      </c>
      <c r="AK96" s="1">
        <f t="shared" si="43"/>
        <v>0</v>
      </c>
      <c r="AL96" s="1" t="str">
        <f t="shared" si="42"/>
        <v/>
      </c>
      <c r="AM96" s="1">
        <f t="shared" si="46"/>
        <v>0</v>
      </c>
      <c r="AN96" s="1" t="str">
        <f t="shared" si="47"/>
        <v/>
      </c>
      <c r="AO96" s="1">
        <f t="shared" si="44"/>
        <v>0</v>
      </c>
      <c r="AP96" s="1" t="str">
        <f t="shared" si="45"/>
        <v/>
      </c>
    </row>
    <row r="97" spans="1:42">
      <c r="A97" s="38">
        <v>88</v>
      </c>
      <c r="B97" s="252"/>
      <c r="C97" s="63"/>
      <c r="D97" s="63"/>
      <c r="E97" s="63"/>
      <c r="F97" s="234"/>
      <c r="G97" s="63"/>
      <c r="H97" s="64"/>
      <c r="I97" s="65"/>
      <c r="J97" s="205"/>
      <c r="K97" s="65"/>
      <c r="L97" s="205"/>
      <c r="M97" s="65"/>
      <c r="N97" s="211"/>
      <c r="O97" s="66"/>
      <c r="P97" s="66"/>
      <c r="W97" s="5" t="str">
        <f t="shared" si="34"/>
        <v/>
      </c>
      <c r="X97" s="5" t="str">
        <f t="shared" si="35"/>
        <v/>
      </c>
      <c r="Y97" s="5" t="str">
        <f t="shared" si="36"/>
        <v/>
      </c>
      <c r="Z97" s="5" t="str">
        <f t="shared" si="37"/>
        <v/>
      </c>
      <c r="AA97" s="5" t="str">
        <f t="shared" si="38"/>
        <v/>
      </c>
      <c r="AB97" s="10" t="str">
        <f>IF(G97="男",data_kyogisha!A89,"")</f>
        <v/>
      </c>
      <c r="AC97" s="5" t="str">
        <f t="shared" si="30"/>
        <v/>
      </c>
      <c r="AD97" s="5" t="str">
        <f t="shared" si="31"/>
        <v/>
      </c>
      <c r="AE97" s="5" t="str">
        <f t="shared" si="39"/>
        <v/>
      </c>
      <c r="AF97" s="5" t="str">
        <f t="shared" si="32"/>
        <v/>
      </c>
      <c r="AG97" s="5" t="str">
        <f t="shared" si="40"/>
        <v/>
      </c>
      <c r="AH97" s="5" t="str">
        <f>IF(G97="女",data_kyogisha!A89,"")</f>
        <v/>
      </c>
      <c r="AI97" s="1">
        <f t="shared" si="41"/>
        <v>0</v>
      </c>
      <c r="AJ97" s="1" t="str">
        <f t="shared" si="33"/>
        <v/>
      </c>
      <c r="AK97" s="1">
        <f t="shared" si="43"/>
        <v>0</v>
      </c>
      <c r="AL97" s="1" t="str">
        <f t="shared" si="42"/>
        <v/>
      </c>
      <c r="AM97" s="1">
        <f t="shared" si="46"/>
        <v>0</v>
      </c>
      <c r="AN97" s="1" t="str">
        <f t="shared" si="47"/>
        <v/>
      </c>
      <c r="AO97" s="1">
        <f t="shared" si="44"/>
        <v>0</v>
      </c>
      <c r="AP97" s="1" t="str">
        <f t="shared" si="45"/>
        <v/>
      </c>
    </row>
    <row r="98" spans="1:42">
      <c r="A98" s="38">
        <v>89</v>
      </c>
      <c r="B98" s="252"/>
      <c r="C98" s="63"/>
      <c r="D98" s="63"/>
      <c r="E98" s="63"/>
      <c r="F98" s="234"/>
      <c r="G98" s="63"/>
      <c r="H98" s="64"/>
      <c r="I98" s="65"/>
      <c r="J98" s="205"/>
      <c r="K98" s="65"/>
      <c r="L98" s="205"/>
      <c r="M98" s="65"/>
      <c r="N98" s="211"/>
      <c r="O98" s="66"/>
      <c r="P98" s="66"/>
      <c r="W98" s="5" t="str">
        <f t="shared" si="34"/>
        <v/>
      </c>
      <c r="X98" s="5" t="str">
        <f t="shared" si="35"/>
        <v/>
      </c>
      <c r="Y98" s="5" t="str">
        <f t="shared" si="36"/>
        <v/>
      </c>
      <c r="Z98" s="5" t="str">
        <f t="shared" si="37"/>
        <v/>
      </c>
      <c r="AA98" s="5" t="str">
        <f t="shared" si="38"/>
        <v/>
      </c>
      <c r="AB98" s="10" t="str">
        <f>IF(G98="男",data_kyogisha!A90,"")</f>
        <v/>
      </c>
      <c r="AC98" s="5" t="str">
        <f t="shared" si="30"/>
        <v/>
      </c>
      <c r="AD98" s="5" t="str">
        <f t="shared" si="31"/>
        <v/>
      </c>
      <c r="AE98" s="5" t="str">
        <f t="shared" si="39"/>
        <v/>
      </c>
      <c r="AF98" s="5" t="str">
        <f t="shared" si="32"/>
        <v/>
      </c>
      <c r="AG98" s="5" t="str">
        <f t="shared" si="40"/>
        <v/>
      </c>
      <c r="AH98" s="5" t="str">
        <f>IF(G98="女",data_kyogisha!A90,"")</f>
        <v/>
      </c>
      <c r="AI98" s="1">
        <f t="shared" si="41"/>
        <v>0</v>
      </c>
      <c r="AJ98" s="1" t="str">
        <f t="shared" si="33"/>
        <v/>
      </c>
      <c r="AK98" s="1">
        <f t="shared" si="43"/>
        <v>0</v>
      </c>
      <c r="AL98" s="1" t="str">
        <f t="shared" si="42"/>
        <v/>
      </c>
      <c r="AM98" s="1">
        <f t="shared" si="46"/>
        <v>0</v>
      </c>
      <c r="AN98" s="1" t="str">
        <f t="shared" si="47"/>
        <v/>
      </c>
      <c r="AO98" s="1">
        <f t="shared" si="44"/>
        <v>0</v>
      </c>
      <c r="AP98" s="1" t="str">
        <f t="shared" si="45"/>
        <v/>
      </c>
    </row>
    <row r="99" spans="1:42" ht="14.25" thickBot="1">
      <c r="A99" s="25">
        <v>90</v>
      </c>
      <c r="B99" s="253"/>
      <c r="C99" s="67"/>
      <c r="D99" s="67"/>
      <c r="E99" s="67"/>
      <c r="F99" s="235"/>
      <c r="G99" s="67"/>
      <c r="H99" s="68"/>
      <c r="I99" s="69"/>
      <c r="J99" s="206"/>
      <c r="K99" s="69"/>
      <c r="L99" s="206"/>
      <c r="M99" s="69"/>
      <c r="N99" s="212"/>
      <c r="O99" s="70"/>
      <c r="P99" s="70"/>
      <c r="W99" s="135" t="str">
        <f t="shared" si="34"/>
        <v/>
      </c>
      <c r="X99" s="135" t="str">
        <f t="shared" si="35"/>
        <v/>
      </c>
      <c r="Y99" s="135" t="str">
        <f t="shared" si="36"/>
        <v/>
      </c>
      <c r="Z99" s="135" t="str">
        <f t="shared" si="37"/>
        <v/>
      </c>
      <c r="AA99" s="135" t="str">
        <f t="shared" si="38"/>
        <v/>
      </c>
      <c r="AB99" s="136" t="str">
        <f>IF(G99="男",data_kyogisha!A91,"")</f>
        <v/>
      </c>
      <c r="AC99" s="135" t="str">
        <f t="shared" si="30"/>
        <v/>
      </c>
      <c r="AD99" s="135" t="str">
        <f t="shared" si="31"/>
        <v/>
      </c>
      <c r="AE99" s="135" t="str">
        <f t="shared" si="39"/>
        <v/>
      </c>
      <c r="AF99" s="135" t="str">
        <f t="shared" si="32"/>
        <v/>
      </c>
      <c r="AG99" s="135" t="str">
        <f t="shared" si="40"/>
        <v/>
      </c>
      <c r="AH99" s="135" t="str">
        <f>IF(G99="女",data_kyogisha!A91,"")</f>
        <v/>
      </c>
      <c r="AI99" s="135">
        <f t="shared" si="41"/>
        <v>0</v>
      </c>
      <c r="AJ99" s="135" t="str">
        <f t="shared" si="33"/>
        <v/>
      </c>
      <c r="AK99" s="135">
        <f t="shared" si="43"/>
        <v>0</v>
      </c>
      <c r="AL99" s="135" t="str">
        <f t="shared" si="42"/>
        <v/>
      </c>
      <c r="AM99" s="135">
        <f t="shared" si="46"/>
        <v>0</v>
      </c>
      <c r="AN99" s="135" t="str">
        <f t="shared" si="47"/>
        <v/>
      </c>
      <c r="AO99" s="135">
        <f t="shared" si="44"/>
        <v>0</v>
      </c>
      <c r="AP99" s="135" t="str">
        <f t="shared" si="45"/>
        <v/>
      </c>
    </row>
    <row r="100" spans="1:42" hidden="1">
      <c r="F100" s="15" t="s">
        <v>218</v>
      </c>
      <c r="G100" s="78">
        <f>SUM(I100:M100)</f>
        <v>0</v>
      </c>
      <c r="I100" s="1">
        <f>COUNTA(I10:I99)</f>
        <v>0</v>
      </c>
      <c r="K100" s="1">
        <f>COUNTA(K10:K99)</f>
        <v>0</v>
      </c>
      <c r="M100" s="1">
        <f>COUNTA(M10:M99)</f>
        <v>0</v>
      </c>
    </row>
    <row r="101" spans="1:42" hidden="1">
      <c r="F101" s="15" t="s">
        <v>223</v>
      </c>
      <c r="G101" s="78">
        <f>③リレー情報確認!F14+③リレー情報確認!L14+③リレー情報確認!R14+③リレー情報確認!X14</f>
        <v>0</v>
      </c>
    </row>
    <row r="102" spans="1:42" hidden="1">
      <c r="F102" s="15" t="s">
        <v>229</v>
      </c>
      <c r="G102" s="78">
        <f>COUNTIF(G10:G99,"男")</f>
        <v>0</v>
      </c>
    </row>
    <row r="103" spans="1:42" hidden="1">
      <c r="F103" s="1" t="s">
        <v>230</v>
      </c>
      <c r="G103" s="1">
        <f>COUNTIF(G10:G99,"女")</f>
        <v>0</v>
      </c>
    </row>
    <row r="104" spans="1:42" hidden="1">
      <c r="G104" s="1">
        <f>SUM(G102:G103)</f>
        <v>0</v>
      </c>
    </row>
  </sheetData>
  <sheetProtection sheet="1" selectLockedCells="1"/>
  <mergeCells count="1">
    <mergeCell ref="N3:P3"/>
  </mergeCells>
  <phoneticPr fontId="3"/>
  <dataValidations count="9">
    <dataValidation type="list" allowBlank="1" showInputMessage="1" showErrorMessage="1" sqref="I10:I99">
      <formula1>IF(G10="","",IF(G10="男",$T$10:$T$23,$U$10:$U$23))</formula1>
    </dataValidation>
    <dataValidation type="list" allowBlank="1" showInputMessage="1" showErrorMessage="1" sqref="K10:K99">
      <formula1>IF(G10="","",IF(G10="男",$T$10:$T$23,$U$10:$U$23))</formula1>
    </dataValidation>
    <dataValidation type="list" allowBlank="1" showInputMessage="1" showErrorMessage="1" sqref="M10:M99">
      <formula1>IF(G10="","",IF(G10="男",$T$10:$T$23,$U$10:$U$23))</formula1>
    </dataValidation>
    <dataValidation imeMode="off" allowBlank="1" showInputMessage="1" showErrorMessage="1" sqref="N10:N99 J10:J99 L10:L99 H10:H99 C10:C99 F10:F99 O5:P6"/>
    <dataValidation type="list" allowBlank="1" showInputMessage="1" showErrorMessage="1" sqref="O10:P99">
      <formula1>$V$11</formula1>
    </dataValidation>
    <dataValidation type="list" imeMode="on" allowBlank="1" showInputMessage="1" showErrorMessage="1" sqref="G10:G99">
      <formula1>$S$11:$S$12</formula1>
    </dataValidation>
    <dataValidation imeMode="hiragana" allowBlank="1" showInputMessage="1" showErrorMessage="1" sqref="D10:D99"/>
    <dataValidation imeMode="halfKatakana" allowBlank="1" showInputMessage="1" showErrorMessage="1" sqref="E9:E99 F9"/>
    <dataValidation type="custom" imeMode="off" allowBlank="1" showInputMessage="1" showErrorMessage="1" sqref="B10:B99">
      <formula1>EXACT(UPPER(B10),B10)</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14"/>
  <sheetViews>
    <sheetView zoomScaleNormal="100" workbookViewId="0">
      <pane ySplit="16" topLeftCell="A17" activePane="bottomLeft" state="frozen"/>
      <selection pane="bottomLeft" activeCell="C8" sqref="C8"/>
    </sheetView>
  </sheetViews>
  <sheetFormatPr defaultColWidth="9" defaultRowHeight="13.5"/>
  <cols>
    <col min="1" max="1" width="1.875" style="42" customWidth="1"/>
    <col min="2" max="2" width="4.5" style="42" hidden="1" customWidth="1"/>
    <col min="3" max="3" width="6.5" style="42" bestFit="1" customWidth="1"/>
    <col min="4" max="4" width="12.25" style="42" bestFit="1" customWidth="1"/>
    <col min="5" max="5" width="9.5" style="42" hidden="1" customWidth="1"/>
    <col min="6" max="6" width="8.5" style="42" bestFit="1" customWidth="1"/>
    <col min="7" max="7" width="5" style="43" customWidth="1"/>
    <col min="8" max="8" width="4.5" style="42" hidden="1" customWidth="1"/>
    <col min="9" max="9" width="6.5" style="42" customWidth="1"/>
    <col min="10" max="10" width="12.25" style="42" customWidth="1"/>
    <col min="11" max="11" width="9.5" style="42" hidden="1" customWidth="1"/>
    <col min="12" max="12" width="8.5" style="42" bestFit="1" customWidth="1"/>
    <col min="13" max="13" width="5" style="45" customWidth="1"/>
    <col min="14" max="14" width="4.5" style="42" hidden="1" customWidth="1"/>
    <col min="15" max="15" width="6.5" style="42" bestFit="1" customWidth="1"/>
    <col min="16" max="16" width="12.25" style="42" customWidth="1"/>
    <col min="17" max="17" width="9.5" style="42" hidden="1" customWidth="1"/>
    <col min="18" max="18" width="8.5" style="42" bestFit="1" customWidth="1"/>
    <col min="19" max="19" width="5" style="45" customWidth="1"/>
    <col min="20" max="20" width="4.5" style="42" hidden="1" customWidth="1"/>
    <col min="21" max="21" width="6.5" style="42" bestFit="1" customWidth="1"/>
    <col min="22" max="22" width="12.25" style="42" customWidth="1"/>
    <col min="23" max="23" width="9.5" style="42" hidden="1" customWidth="1"/>
    <col min="24" max="24" width="8.5" style="42" bestFit="1" customWidth="1"/>
    <col min="25" max="26" width="9" style="42"/>
    <col min="27" max="27" width="9" style="42" customWidth="1"/>
    <col min="28" max="16384" width="9" style="42"/>
  </cols>
  <sheetData>
    <row r="1" spans="1:24" ht="18" thickBot="1">
      <c r="A1" s="41" t="s">
        <v>203</v>
      </c>
      <c r="H1" s="44"/>
      <c r="I1" s="72" t="s">
        <v>83</v>
      </c>
      <c r="J1" s="300" t="str">
        <f>IF(①団体情報入力!D5="","",①団体情報入力!D5)</f>
        <v/>
      </c>
      <c r="K1" s="301"/>
      <c r="L1" s="302"/>
      <c r="M1" s="40"/>
      <c r="O1" s="72" t="s">
        <v>144</v>
      </c>
      <c r="P1" s="300" t="str">
        <f>IF(①団体情報入力!F5="","",①団体情報入力!F5)</f>
        <v/>
      </c>
      <c r="Q1" s="301"/>
      <c r="R1" s="302"/>
      <c r="T1" s="44"/>
      <c r="W1" s="143"/>
    </row>
    <row r="2" spans="1:24">
      <c r="H2" s="44"/>
      <c r="N2" s="44"/>
      <c r="T2" s="44"/>
    </row>
    <row r="3" spans="1:24" s="152" customFormat="1">
      <c r="A3" s="153"/>
      <c r="B3" s="149"/>
      <c r="C3" s="150" t="s">
        <v>202</v>
      </c>
      <c r="D3" s="151"/>
      <c r="E3" s="151"/>
      <c r="F3" s="151"/>
      <c r="G3" s="151"/>
      <c r="H3" s="151"/>
      <c r="I3" s="151"/>
      <c r="J3" s="151"/>
      <c r="K3" s="151"/>
      <c r="L3" s="151"/>
      <c r="M3" s="151"/>
      <c r="N3" s="151"/>
      <c r="O3" s="151"/>
      <c r="P3" s="167"/>
      <c r="Q3" s="167"/>
      <c r="R3" s="167"/>
      <c r="S3" s="167"/>
      <c r="T3" s="167"/>
      <c r="U3" s="167"/>
      <c r="V3" s="167"/>
      <c r="W3" s="167"/>
    </row>
    <row r="4" spans="1:24" s="152" customFormat="1">
      <c r="A4" s="153"/>
      <c r="B4" s="149"/>
      <c r="C4" s="150" t="s">
        <v>204</v>
      </c>
      <c r="D4" s="151"/>
      <c r="E4" s="151"/>
      <c r="F4" s="151"/>
      <c r="G4" s="151"/>
      <c r="H4" s="151"/>
      <c r="I4" s="151"/>
      <c r="J4" s="151"/>
      <c r="K4" s="151"/>
      <c r="L4" s="151"/>
      <c r="M4" s="151"/>
      <c r="N4" s="151"/>
      <c r="O4" s="151"/>
      <c r="P4" s="167"/>
      <c r="Q4" s="167"/>
      <c r="R4" s="167"/>
      <c r="S4" s="167"/>
      <c r="T4" s="167"/>
      <c r="U4" s="167"/>
      <c r="V4" s="167"/>
      <c r="W4" s="167"/>
    </row>
    <row r="5" spans="1:24">
      <c r="H5" s="153"/>
      <c r="N5" s="153"/>
      <c r="T5" s="153"/>
    </row>
    <row r="6" spans="1:24" s="154" customFormat="1">
      <c r="A6" s="164"/>
      <c r="B6" s="304" t="s">
        <v>131</v>
      </c>
      <c r="C6" s="304"/>
      <c r="D6" s="304"/>
      <c r="E6" s="304"/>
      <c r="F6" s="304"/>
      <c r="G6" s="165"/>
      <c r="H6" s="306" t="s">
        <v>132</v>
      </c>
      <c r="I6" s="307"/>
      <c r="J6" s="307"/>
      <c r="K6" s="307"/>
      <c r="L6" s="308"/>
      <c r="M6" s="166"/>
      <c r="N6" s="305" t="s">
        <v>133</v>
      </c>
      <c r="O6" s="305"/>
      <c r="P6" s="305"/>
      <c r="Q6" s="305"/>
      <c r="R6" s="305"/>
      <c r="S6" s="166"/>
      <c r="T6" s="305" t="s">
        <v>134</v>
      </c>
      <c r="U6" s="305"/>
      <c r="V6" s="305"/>
      <c r="W6" s="305"/>
      <c r="X6" s="305"/>
    </row>
    <row r="7" spans="1:24">
      <c r="B7" s="155" t="s">
        <v>113</v>
      </c>
      <c r="C7" s="155" t="s">
        <v>0</v>
      </c>
      <c r="D7" s="155" t="s">
        <v>117</v>
      </c>
      <c r="E7" s="155" t="s">
        <v>190</v>
      </c>
      <c r="F7" s="155" t="s">
        <v>40</v>
      </c>
      <c r="H7" s="156" t="s">
        <v>113</v>
      </c>
      <c r="I7" s="156" t="s">
        <v>0</v>
      </c>
      <c r="J7" s="155" t="s">
        <v>117</v>
      </c>
      <c r="K7" s="155" t="s">
        <v>190</v>
      </c>
      <c r="L7" s="155" t="s">
        <v>40</v>
      </c>
      <c r="N7" s="156" t="s">
        <v>113</v>
      </c>
      <c r="O7" s="156" t="s">
        <v>0</v>
      </c>
      <c r="P7" s="155" t="s">
        <v>117</v>
      </c>
      <c r="Q7" s="155" t="s">
        <v>190</v>
      </c>
      <c r="R7" s="155" t="s">
        <v>40</v>
      </c>
      <c r="T7" s="156" t="s">
        <v>113</v>
      </c>
      <c r="U7" s="156" t="s">
        <v>0</v>
      </c>
      <c r="V7" s="155" t="s">
        <v>117</v>
      </c>
      <c r="W7" s="155" t="s">
        <v>190</v>
      </c>
      <c r="X7" s="155" t="s">
        <v>40</v>
      </c>
    </row>
    <row r="8" spans="1:24">
      <c r="B8" s="157">
        <v>1</v>
      </c>
      <c r="C8" s="157" t="str">
        <f>IF(②選手情報入力!$AJ$9&lt;1,"",VLOOKUP(B8,②選手情報入力!$AI$10:$AJ$99,2,FALSE))</f>
        <v/>
      </c>
      <c r="D8" s="127" t="str">
        <f>IF(C8="","",VLOOKUP(C8,②選手情報入力!$W$10:$X$99,2,FALSE))</f>
        <v/>
      </c>
      <c r="E8" s="127" t="str">
        <f>IF(C8="","",VLOOKUP(C8,②選手情報入力!$W$10:$AC$99,6,FALSE))</f>
        <v/>
      </c>
      <c r="F8" s="303" t="str">
        <f>IF(②選手情報入力!O5="","",②選手情報入力!O5)</f>
        <v/>
      </c>
      <c r="H8" s="157">
        <v>1</v>
      </c>
      <c r="I8" s="157" t="str">
        <f>IF(②選手情報入力!$AL$9&lt;1,"",VLOOKUP(H8,②選手情報入力!$AK$10:$AL$99,2,FALSE))</f>
        <v/>
      </c>
      <c r="J8" s="127" t="str">
        <f>IF(I8="","",VLOOKUP(I8,②選手情報入力!$W$10:$X$99,2,FALSE))</f>
        <v/>
      </c>
      <c r="K8" s="127" t="str">
        <f>IF(I8="","",VLOOKUP(I8,②選手情報入力!$W$10:$AC$99,6,FALSE))</f>
        <v/>
      </c>
      <c r="L8" s="309" t="str">
        <f>IF(②選手情報入力!P5="","",②選手情報入力!P5)</f>
        <v/>
      </c>
      <c r="N8" s="157">
        <v>1</v>
      </c>
      <c r="O8" s="157" t="str">
        <f>IF(②選手情報入力!$AN$9&lt;1,"",VLOOKUP(N8,②選手情報入力!$AM$10:$AN$99,2,FALSE))</f>
        <v/>
      </c>
      <c r="P8" s="127" t="str">
        <f>IF(O8="","",VLOOKUP(O8,②選手情報入力!$AC$10:$AD$99,2,FALSE))</f>
        <v/>
      </c>
      <c r="Q8" s="127" t="str">
        <f>IF(O8="","",VLOOKUP(O8,②選手情報入力!$AC$10:$AJ$99,6,FALSE))</f>
        <v/>
      </c>
      <c r="R8" s="303" t="str">
        <f>IF(②選手情報入力!O6="","",②選手情報入力!O6)</f>
        <v/>
      </c>
      <c r="T8" s="157">
        <v>1</v>
      </c>
      <c r="U8" s="157" t="str">
        <f>IF(②選手情報入力!$AP$9&lt;1,"",VLOOKUP(T8,②選手情報入力!$AO$10:$AP$99,2,FALSE))</f>
        <v/>
      </c>
      <c r="V8" s="127" t="str">
        <f>IF(U8="","",VLOOKUP(U8,②選手情報入力!$AC$10:$AD$99,2,FALSE))</f>
        <v/>
      </c>
      <c r="W8" s="127" t="str">
        <f>IF(U8="","",VLOOKUP(U8,②選手情報入力!$AC$10:$AJ$99,6,FALSE))</f>
        <v/>
      </c>
      <c r="X8" s="303" t="str">
        <f>IF(②選手情報入力!P6="","",②選手情報入力!P6)</f>
        <v/>
      </c>
    </row>
    <row r="9" spans="1:24">
      <c r="B9" s="158">
        <v>2</v>
      </c>
      <c r="C9" s="158" t="str">
        <f>IF(②選手情報入力!$AJ$9&lt;2,"",VLOOKUP(B9,②選手情報入力!$AI$10:$AJ$99,2,FALSE))</f>
        <v/>
      </c>
      <c r="D9" s="128" t="str">
        <f>IF(C9="","",VLOOKUP(C9,②選手情報入力!$W$10:$X$99,2,FALSE))</f>
        <v/>
      </c>
      <c r="E9" s="128" t="str">
        <f>IF(C9="","",VLOOKUP(C9,②選手情報入力!$W$10:$AC$99,6,FALSE))</f>
        <v/>
      </c>
      <c r="F9" s="303"/>
      <c r="H9" s="158">
        <v>2</v>
      </c>
      <c r="I9" s="158" t="str">
        <f>IF(②選手情報入力!$AL$9&lt;2,"",VLOOKUP(H9,②選手情報入力!$AK$10:$AL$99,2,FALSE))</f>
        <v/>
      </c>
      <c r="J9" s="128" t="str">
        <f>IF(I9="","",VLOOKUP(I9,②選手情報入力!$W$10:$X$99,2,FALSE))</f>
        <v/>
      </c>
      <c r="K9" s="128" t="str">
        <f>IF(I9="","",VLOOKUP(I9,②選手情報入力!$W$10:$AC$99,6,FALSE))</f>
        <v/>
      </c>
      <c r="L9" s="310"/>
      <c r="N9" s="158">
        <v>2</v>
      </c>
      <c r="O9" s="158" t="str">
        <f>IF(②選手情報入力!$AN$9&lt;2,"",VLOOKUP(N9,②選手情報入力!$AM$10:$AN$99,2,FALSE))</f>
        <v/>
      </c>
      <c r="P9" s="128" t="str">
        <f>IF(O9="","",VLOOKUP(O9,②選手情報入力!$AC$10:$AD$99,2,FALSE))</f>
        <v/>
      </c>
      <c r="Q9" s="128" t="str">
        <f>IF(O9="","",VLOOKUP(O9,②選手情報入力!$AC$10:$AJ$99,6,FALSE))</f>
        <v/>
      </c>
      <c r="R9" s="303"/>
      <c r="T9" s="158">
        <v>2</v>
      </c>
      <c r="U9" s="158" t="str">
        <f>IF(②選手情報入力!$AP$9&lt;2,"",VLOOKUP(T9,②選手情報入力!$AO$10:$AP$99,2,FALSE))</f>
        <v/>
      </c>
      <c r="V9" s="128" t="str">
        <f>IF(U9="","",VLOOKUP(U9,②選手情報入力!$AC$10:$AD$99,2,FALSE))</f>
        <v/>
      </c>
      <c r="W9" s="128" t="str">
        <f>IF(U9="","",VLOOKUP(U9,②選手情報入力!$AC$10:$AJ$99,6,FALSE))</f>
        <v/>
      </c>
      <c r="X9" s="303"/>
    </row>
    <row r="10" spans="1:24">
      <c r="B10" s="158">
        <v>3</v>
      </c>
      <c r="C10" s="158" t="str">
        <f>IF(②選手情報入力!$AJ$9&lt;3,"",VLOOKUP(B10,②選手情報入力!$AI$10:$AJ$99,2,FALSE))</f>
        <v/>
      </c>
      <c r="D10" s="128" t="str">
        <f>IF(C10="","",VLOOKUP(C10,②選手情報入力!$W$10:$X$99,2,FALSE))</f>
        <v/>
      </c>
      <c r="E10" s="128" t="str">
        <f>IF(C10="","",VLOOKUP(C10,②選手情報入力!$W$10:$AC$99,6,FALSE))</f>
        <v/>
      </c>
      <c r="F10" s="303"/>
      <c r="H10" s="158">
        <v>3</v>
      </c>
      <c r="I10" s="158" t="str">
        <f>IF(②選手情報入力!$AL$9&lt;3,"",VLOOKUP(H10,②選手情報入力!$AK$10:$AL$99,2,FALSE))</f>
        <v/>
      </c>
      <c r="J10" s="128" t="str">
        <f>IF(I10="","",VLOOKUP(I10,②選手情報入力!$W$10:$X$99,2,FALSE))</f>
        <v/>
      </c>
      <c r="K10" s="128" t="str">
        <f>IF(I10="","",VLOOKUP(I10,②選手情報入力!$W$10:$AC$99,6,FALSE))</f>
        <v/>
      </c>
      <c r="L10" s="310"/>
      <c r="N10" s="158">
        <v>3</v>
      </c>
      <c r="O10" s="158" t="str">
        <f>IF(②選手情報入力!$AN$9&lt;3,"",VLOOKUP(N10,②選手情報入力!$AM$10:$AN$99,2,FALSE))</f>
        <v/>
      </c>
      <c r="P10" s="128" t="str">
        <f>IF(O10="","",VLOOKUP(O10,②選手情報入力!$AC$10:$AD$99,2,FALSE))</f>
        <v/>
      </c>
      <c r="Q10" s="128" t="str">
        <f>IF(O10="","",VLOOKUP(O10,②選手情報入力!$AC$10:$AJ$99,6,FALSE))</f>
        <v/>
      </c>
      <c r="R10" s="303"/>
      <c r="T10" s="158">
        <v>3</v>
      </c>
      <c r="U10" s="158" t="str">
        <f>IF(②選手情報入力!$AP$9&lt;3,"",VLOOKUP(T10,②選手情報入力!$AO$10:$AP$99,2,FALSE))</f>
        <v/>
      </c>
      <c r="V10" s="128" t="str">
        <f>IF(U10="","",VLOOKUP(U10,②選手情報入力!$AC$10:$AD$99,2,FALSE))</f>
        <v/>
      </c>
      <c r="W10" s="128" t="str">
        <f>IF(U10="","",VLOOKUP(U10,②選手情報入力!$AC$10:$AJ$99,6,FALSE))</f>
        <v/>
      </c>
      <c r="X10" s="303"/>
    </row>
    <row r="11" spans="1:24">
      <c r="B11" s="158">
        <v>4</v>
      </c>
      <c r="C11" s="158" t="str">
        <f>IF(②選手情報入力!$AJ$9&lt;4,"",VLOOKUP(B11,②選手情報入力!$AI$10:$AJ$99,2,FALSE))</f>
        <v/>
      </c>
      <c r="D11" s="128" t="str">
        <f>IF(C11="","",VLOOKUP(C11,②選手情報入力!$W$10:$X$99,2,FALSE))</f>
        <v/>
      </c>
      <c r="E11" s="128" t="str">
        <f>IF(C11="","",VLOOKUP(C11,②選手情報入力!$W$10:$AC$99,6,FALSE))</f>
        <v/>
      </c>
      <c r="F11" s="303"/>
      <c r="H11" s="158">
        <v>4</v>
      </c>
      <c r="I11" s="158" t="str">
        <f>IF(②選手情報入力!$AL$9&lt;4,"",VLOOKUP(H11,②選手情報入力!$AK$10:$AL$99,2,FALSE))</f>
        <v/>
      </c>
      <c r="J11" s="128" t="str">
        <f>IF(I11="","",VLOOKUP(I11,②選手情報入力!$W$10:$X$99,2,FALSE))</f>
        <v/>
      </c>
      <c r="K11" s="128" t="str">
        <f>IF(I11="","",VLOOKUP(I11,②選手情報入力!$W$10:$AC$99,6,FALSE))</f>
        <v/>
      </c>
      <c r="L11" s="310"/>
      <c r="N11" s="158">
        <v>4</v>
      </c>
      <c r="O11" s="158" t="str">
        <f>IF(②選手情報入力!$AN$9&lt;4,"",VLOOKUP(N11,②選手情報入力!$AM$10:$AN$99,2,FALSE))</f>
        <v/>
      </c>
      <c r="P11" s="128" t="str">
        <f>IF(O11="","",VLOOKUP(O11,②選手情報入力!$AC$10:$AD$99,2,FALSE))</f>
        <v/>
      </c>
      <c r="Q11" s="128" t="str">
        <f>IF(O11="","",VLOOKUP(O11,②選手情報入力!$AC$10:$AJ$99,6,FALSE))</f>
        <v/>
      </c>
      <c r="R11" s="303"/>
      <c r="T11" s="158">
        <v>4</v>
      </c>
      <c r="U11" s="158" t="str">
        <f>IF(②選手情報入力!$AP$9&lt;4,"",VLOOKUP(T11,②選手情報入力!$AO$10:$AP$99,2,FALSE))</f>
        <v/>
      </c>
      <c r="V11" s="128" t="str">
        <f>IF(U11="","",VLOOKUP(U11,②選手情報入力!$AC$10:$AD$99,2,FALSE))</f>
        <v/>
      </c>
      <c r="W11" s="128" t="str">
        <f>IF(U11="","",VLOOKUP(U11,②選手情報入力!$AC$10:$AJ$99,6,FALSE))</f>
        <v/>
      </c>
      <c r="X11" s="303"/>
    </row>
    <row r="12" spans="1:24">
      <c r="B12" s="158">
        <v>5</v>
      </c>
      <c r="C12" s="158" t="str">
        <f>IF(②選手情報入力!$AJ$9&lt;5,"",VLOOKUP(B12,②選手情報入力!$AI$10:$AJ$99,2,FALSE))</f>
        <v/>
      </c>
      <c r="D12" s="128" t="str">
        <f>IF(C12="","",VLOOKUP(C12,②選手情報入力!$W$10:$X$99,2,FALSE))</f>
        <v/>
      </c>
      <c r="E12" s="128" t="str">
        <f>IF(C12="","",VLOOKUP(C12,②選手情報入力!$W$10:$AC$99,6,FALSE))</f>
        <v/>
      </c>
      <c r="F12" s="303"/>
      <c r="H12" s="158">
        <v>5</v>
      </c>
      <c r="I12" s="158" t="str">
        <f>IF(②選手情報入力!$AL$9&lt;5,"",VLOOKUP(H12,②選手情報入力!$AK$10:$AL$99,2,FALSE))</f>
        <v/>
      </c>
      <c r="J12" s="128" t="str">
        <f>IF(I12="","",VLOOKUP(I12,②選手情報入力!$W$10:$X$99,2,FALSE))</f>
        <v/>
      </c>
      <c r="K12" s="128" t="str">
        <f>IF(I12="","",VLOOKUP(I12,②選手情報入力!$W$10:$AC$99,6,FALSE))</f>
        <v/>
      </c>
      <c r="L12" s="310"/>
      <c r="N12" s="158">
        <v>5</v>
      </c>
      <c r="O12" s="158" t="str">
        <f>IF(②選手情報入力!$AN$9&lt;5,"",VLOOKUP(N12,②選手情報入力!$AM$10:$AN$99,2,FALSE))</f>
        <v/>
      </c>
      <c r="P12" s="128" t="str">
        <f>IF(O12="","",VLOOKUP(O12,②選手情報入力!$AC$10:$AD$99,2,FALSE))</f>
        <v/>
      </c>
      <c r="Q12" s="128" t="str">
        <f>IF(O12="","",VLOOKUP(O12,②選手情報入力!$AC$10:$AJ$99,6,FALSE))</f>
        <v/>
      </c>
      <c r="R12" s="303"/>
      <c r="T12" s="158">
        <v>5</v>
      </c>
      <c r="U12" s="158" t="str">
        <f>IF(②選手情報入力!$AP$9&lt;5,"",VLOOKUP(T12,②選手情報入力!$AO$10:$AP$99,2,FALSE))</f>
        <v/>
      </c>
      <c r="V12" s="128" t="str">
        <f>IF(U12="","",VLOOKUP(U12,②選手情報入力!$AC$10:$AD$99,2,FALSE))</f>
        <v/>
      </c>
      <c r="W12" s="128" t="str">
        <f>IF(U12="","",VLOOKUP(U12,②選手情報入力!$AC$10:$AJ$99,6,FALSE))</f>
        <v/>
      </c>
      <c r="X12" s="303"/>
    </row>
    <row r="13" spans="1:24">
      <c r="B13" s="159">
        <v>6</v>
      </c>
      <c r="C13" s="159" t="str">
        <f>IF(②選手情報入力!$AJ$9&lt;6,"",VLOOKUP(B13,②選手情報入力!$AI$10:$AJ$99,2,FALSE))</f>
        <v/>
      </c>
      <c r="D13" s="129" t="str">
        <f>IF(C13="","",VLOOKUP(C13,②選手情報入力!$W$10:$X$99,2,FALSE))</f>
        <v/>
      </c>
      <c r="E13" s="129" t="str">
        <f>IF(C13="","",VLOOKUP(C13,②選手情報入力!$W$10:$AC$99,6,FALSE))</f>
        <v/>
      </c>
      <c r="F13" s="303"/>
      <c r="H13" s="159">
        <v>6</v>
      </c>
      <c r="I13" s="159" t="str">
        <f>IF(②選手情報入力!$AL$9&lt;6,"",VLOOKUP(H13,②選手情報入力!$AK$10:$AL$99,2,FALSE))</f>
        <v/>
      </c>
      <c r="J13" s="129" t="str">
        <f>IF(I13="","",VLOOKUP(I13,②選手情報入力!$W$10:$X$99,2,FALSE))</f>
        <v/>
      </c>
      <c r="K13" s="129" t="str">
        <f>IF(I13="","",VLOOKUP(I13,②選手情報入力!$W$10:$AC$99,6,FALSE))</f>
        <v/>
      </c>
      <c r="L13" s="311"/>
      <c r="N13" s="159">
        <v>6</v>
      </c>
      <c r="O13" s="159" t="str">
        <f>IF(②選手情報入力!$AN$9&lt;6,"",VLOOKUP(N13,②選手情報入力!$AM$10:$AN$99,2,FALSE))</f>
        <v/>
      </c>
      <c r="P13" s="129" t="str">
        <f>IF(O13="","",VLOOKUP(O13,②選手情報入力!$AC$10:$AD$99,2,FALSE))</f>
        <v/>
      </c>
      <c r="Q13" s="129" t="str">
        <f>IF(O13="","",VLOOKUP(O13,②選手情報入力!$AC$10:$AJ$99,6,FALSE))</f>
        <v/>
      </c>
      <c r="R13" s="303"/>
      <c r="T13" s="159">
        <v>6</v>
      </c>
      <c r="U13" s="159" t="str">
        <f>IF(②選手情報入力!$AP$9&lt;6,"",VLOOKUP(T13,②選手情報入力!$AO$10:$AP$99,2,FALSE))</f>
        <v/>
      </c>
      <c r="V13" s="129" t="str">
        <f>IF(U13="","",VLOOKUP(U13,②選手情報入力!$AC$10:$AD$99,2,FALSE))</f>
        <v/>
      </c>
      <c r="W13" s="129" t="str">
        <f>IF(U13="","",VLOOKUP(U13,②選手情報入力!$AC$10:$AJ$99,6,FALSE))</f>
        <v/>
      </c>
      <c r="X13" s="303"/>
    </row>
    <row r="14" spans="1:24">
      <c r="C14" s="160"/>
      <c r="D14" s="161" t="s">
        <v>80</v>
      </c>
      <c r="E14" s="162"/>
      <c r="F14" s="163">
        <f>IF(②選手情報入力!AJ9&gt;=4,1,0)</f>
        <v>0</v>
      </c>
      <c r="H14" s="160"/>
      <c r="I14" s="160"/>
      <c r="J14" s="161" t="s">
        <v>80</v>
      </c>
      <c r="K14" s="162"/>
      <c r="L14" s="163">
        <f>IF(②選手情報入力!AL9&gt;=4,1,0)</f>
        <v>0</v>
      </c>
      <c r="N14" s="160"/>
      <c r="O14" s="160"/>
      <c r="P14" s="161" t="s">
        <v>80</v>
      </c>
      <c r="Q14" s="162"/>
      <c r="R14" s="163">
        <f>IF(②選手情報入力!AN9&gt;=4,1,0)</f>
        <v>0</v>
      </c>
      <c r="T14" s="160"/>
      <c r="U14" s="160"/>
      <c r="V14" s="161" t="s">
        <v>80</v>
      </c>
      <c r="W14" s="162"/>
      <c r="X14" s="163">
        <f>IF(②選手情報入力!AP9&gt;=4,1,0)</f>
        <v>0</v>
      </c>
    </row>
  </sheetData>
  <sheetProtection sheet="1" selectLockedCells="1" selectUnlockedCells="1"/>
  <mergeCells count="10">
    <mergeCell ref="J1:L1"/>
    <mergeCell ref="R8:R13"/>
    <mergeCell ref="F8:F13"/>
    <mergeCell ref="B6:F6"/>
    <mergeCell ref="X8:X13"/>
    <mergeCell ref="N6:R6"/>
    <mergeCell ref="T6:X6"/>
    <mergeCell ref="H6:L6"/>
    <mergeCell ref="L8:L13"/>
    <mergeCell ref="P1:R1"/>
  </mergeCells>
  <phoneticPr fontId="3"/>
  <dataValidations count="1">
    <dataValidation imeMode="off" allowBlank="1" showInputMessage="1" showErrorMessage="1" sqref="C8:F13 O8:R13 I8:L13 U8:X13"/>
  </dataValidations>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O64"/>
  <sheetViews>
    <sheetView zoomScaleNormal="100" workbookViewId="0">
      <pane xSplit="16" ySplit="3" topLeftCell="Q20" activePane="bottomRight" state="frozenSplit"/>
      <selection pane="topRight" activeCell="Q1" sqref="Q1"/>
      <selection pane="bottomLeft" activeCell="A17" sqref="A17"/>
      <selection pane="bottomRight" activeCell="C43" sqref="C43"/>
    </sheetView>
  </sheetViews>
  <sheetFormatPr defaultColWidth="9" defaultRowHeight="13.5"/>
  <cols>
    <col min="1" max="1" width="3.75" style="173" customWidth="1"/>
    <col min="2" max="2" width="26.25" style="173" customWidth="1"/>
    <col min="3" max="3" width="10" style="173" customWidth="1"/>
    <col min="4" max="4" width="4.875" style="173" customWidth="1"/>
    <col min="5" max="5" width="9" style="173" customWidth="1"/>
    <col min="6" max="6" width="26.25" style="173" customWidth="1"/>
    <col min="7" max="7" width="15.5" style="173" customWidth="1"/>
    <col min="8" max="8" width="3.75" style="173" customWidth="1"/>
    <col min="9" max="10" width="9" style="173"/>
    <col min="11" max="11" width="14.875" style="173" hidden="1" customWidth="1"/>
    <col min="12" max="15" width="9" style="173" hidden="1" customWidth="1"/>
    <col min="16" max="16384" width="9" style="173"/>
  </cols>
  <sheetData>
    <row r="1" spans="1:15" ht="17.25">
      <c r="A1" s="41" t="s">
        <v>82</v>
      </c>
      <c r="B1" s="168"/>
      <c r="C1" s="169"/>
      <c r="D1" s="249" t="s">
        <v>171</v>
      </c>
      <c r="E1" s="169"/>
      <c r="F1" s="170"/>
      <c r="G1" s="171"/>
      <c r="H1" s="172"/>
    </row>
    <row r="2" spans="1:15" ht="24.75" customHeight="1">
      <c r="A2" s="321" t="s">
        <v>308</v>
      </c>
      <c r="B2" s="321"/>
      <c r="C2" s="321"/>
      <c r="D2" s="321"/>
      <c r="E2" s="321"/>
      <c r="F2" s="321"/>
      <c r="G2" s="321"/>
      <c r="H2" s="321"/>
    </row>
    <row r="3" spans="1:15" ht="30" customHeight="1">
      <c r="A3" s="326" t="s">
        <v>216</v>
      </c>
      <c r="B3" s="327"/>
      <c r="C3" s="327"/>
      <c r="D3" s="327"/>
      <c r="E3" s="328"/>
      <c r="G3" s="217" t="str">
        <f>IF(①団体情報入力!D3="","",①団体情報入力!D3)</f>
        <v/>
      </c>
      <c r="H3" s="174"/>
    </row>
    <row r="4" spans="1:15" ht="14.25" customHeight="1">
      <c r="B4" s="173" t="s">
        <v>307</v>
      </c>
    </row>
    <row r="5" spans="1:15" ht="19.5" thickBot="1">
      <c r="A5" s="322" t="s">
        <v>63</v>
      </c>
      <c r="B5" s="322"/>
      <c r="C5" s="322"/>
      <c r="D5" s="322"/>
      <c r="E5" s="322"/>
      <c r="F5" s="322"/>
      <c r="G5" s="322"/>
      <c r="H5" s="322"/>
    </row>
    <row r="6" spans="1:15" ht="19.5" customHeight="1" thickBot="1">
      <c r="A6" s="175"/>
      <c r="B6" s="248" t="s">
        <v>231</v>
      </c>
      <c r="C6" s="331" t="str">
        <f>IF(①団体情報入力!D8="","",①団体情報入力!D8)</f>
        <v/>
      </c>
      <c r="D6" s="332"/>
      <c r="E6" s="332"/>
      <c r="F6" s="333"/>
      <c r="G6" s="176" t="s">
        <v>52</v>
      </c>
      <c r="H6" s="169"/>
    </row>
    <row r="7" spans="1:15" ht="22.5" customHeight="1" thickBot="1">
      <c r="A7" s="169"/>
      <c r="B7" s="247" t="str">
        <f>IF(①団体情報入力!D7="","",①団体情報入力!D7)</f>
        <v/>
      </c>
      <c r="C7" s="236" t="s">
        <v>143</v>
      </c>
      <c r="D7" s="338" t="str">
        <f>IF(①団体情報入力!D4="","",①団体情報入力!D4)</f>
        <v/>
      </c>
      <c r="E7" s="339"/>
      <c r="F7" s="339"/>
      <c r="G7" s="340"/>
      <c r="H7" s="177"/>
    </row>
    <row r="8" spans="1:15" ht="16.5" customHeight="1" thickBot="1">
      <c r="A8" s="169"/>
      <c r="B8" s="323" t="s">
        <v>53</v>
      </c>
      <c r="C8" s="324"/>
      <c r="D8" s="225"/>
      <c r="E8" s="178"/>
      <c r="F8" s="325" t="s">
        <v>54</v>
      </c>
      <c r="G8" s="325"/>
      <c r="H8" s="169"/>
    </row>
    <row r="9" spans="1:15" ht="16.5" customHeight="1">
      <c r="A9" s="169"/>
      <c r="B9" s="230" t="s">
        <v>55</v>
      </c>
      <c r="C9" s="319" t="s">
        <v>56</v>
      </c>
      <c r="D9" s="320"/>
      <c r="E9" s="179"/>
      <c r="F9" s="180" t="s">
        <v>57</v>
      </c>
      <c r="G9" s="181" t="s">
        <v>56</v>
      </c>
      <c r="H9" s="169"/>
      <c r="L9" s="169" t="s">
        <v>58</v>
      </c>
      <c r="N9" s="169" t="s">
        <v>59</v>
      </c>
    </row>
    <row r="10" spans="1:15" ht="21" customHeight="1">
      <c r="A10" s="182"/>
      <c r="B10" s="231" t="str">
        <f>K10</f>
        <v>男100m</v>
      </c>
      <c r="C10" s="312" t="str">
        <f>IF(L10=0,"",L10)</f>
        <v/>
      </c>
      <c r="D10" s="313"/>
      <c r="E10" s="184"/>
      <c r="F10" s="218" t="str">
        <f>M10</f>
        <v>女100m</v>
      </c>
      <c r="G10" s="183" t="str">
        <f>IF(N10=0,"",N10)</f>
        <v/>
      </c>
      <c r="H10" s="182"/>
      <c r="K10" s="173" t="str">
        <f>種目情報!N4</f>
        <v>男100m</v>
      </c>
      <c r="L10" s="185">
        <f>COUNTIF(②選手情報入力!$I$10:$N$99,K10)</f>
        <v>0</v>
      </c>
      <c r="M10" s="173" t="str">
        <f>種目情報!N32</f>
        <v>女100m</v>
      </c>
      <c r="N10" s="185">
        <f>COUNTIF(②選手情報入力!$I$10:$N$99,M10)</f>
        <v>0</v>
      </c>
      <c r="O10" s="173">
        <v>1</v>
      </c>
    </row>
    <row r="11" spans="1:15" ht="21" customHeight="1">
      <c r="A11" s="182"/>
      <c r="B11" s="231" t="str">
        <f t="shared" ref="B11:B36" si="0">K11</f>
        <v>男200m</v>
      </c>
      <c r="C11" s="312" t="str">
        <f t="shared" ref="C11:C36" si="1">IF(L11=0,"",L11)</f>
        <v/>
      </c>
      <c r="D11" s="313"/>
      <c r="E11" s="184"/>
      <c r="F11" s="218" t="str">
        <f t="shared" ref="F11:F30" si="2">M11</f>
        <v>女200m</v>
      </c>
      <c r="G11" s="183" t="str">
        <f t="shared" ref="G11:G15" si="3">IF(N11=0,"",N11)</f>
        <v/>
      </c>
      <c r="H11" s="182"/>
      <c r="K11" s="173" t="str">
        <f>種目情報!N5</f>
        <v>男200m</v>
      </c>
      <c r="L11" s="185">
        <f>COUNTIF(②選手情報入力!$I$10:$N$99,K11)</f>
        <v>0</v>
      </c>
      <c r="M11" s="173" t="str">
        <f>種目情報!N33</f>
        <v>女200m</v>
      </c>
      <c r="N11" s="185">
        <f>COUNTIF(②選手情報入力!$I$10:$N$99,M11)</f>
        <v>0</v>
      </c>
      <c r="O11" s="173">
        <v>2</v>
      </c>
    </row>
    <row r="12" spans="1:15" ht="21" customHeight="1">
      <c r="A12" s="182"/>
      <c r="B12" s="231" t="str">
        <f t="shared" si="0"/>
        <v>男400m</v>
      </c>
      <c r="C12" s="312" t="str">
        <f t="shared" si="1"/>
        <v/>
      </c>
      <c r="D12" s="313"/>
      <c r="E12" s="184"/>
      <c r="F12" s="218" t="str">
        <f t="shared" si="2"/>
        <v>女400m</v>
      </c>
      <c r="G12" s="183" t="str">
        <f t="shared" si="3"/>
        <v/>
      </c>
      <c r="H12" s="182"/>
      <c r="K12" s="173" t="str">
        <f>種目情報!N6</f>
        <v>男400m</v>
      </c>
      <c r="L12" s="185">
        <f>COUNTIF(②選手情報入力!$I$10:$N$99,K12)</f>
        <v>0</v>
      </c>
      <c r="M12" s="173" t="str">
        <f>種目情報!N34</f>
        <v>女400m</v>
      </c>
      <c r="N12" s="185">
        <f>COUNTIF(②選手情報入力!$I$10:$N$99,M12)</f>
        <v>0</v>
      </c>
      <c r="O12" s="173">
        <v>3</v>
      </c>
    </row>
    <row r="13" spans="1:15" ht="21" customHeight="1">
      <c r="A13" s="182"/>
      <c r="B13" s="231" t="str">
        <f t="shared" si="0"/>
        <v>男800m</v>
      </c>
      <c r="C13" s="312" t="str">
        <f t="shared" si="1"/>
        <v/>
      </c>
      <c r="D13" s="313"/>
      <c r="E13" s="184"/>
      <c r="F13" s="218" t="str">
        <f t="shared" si="2"/>
        <v>女800m</v>
      </c>
      <c r="G13" s="183" t="str">
        <f t="shared" si="3"/>
        <v/>
      </c>
      <c r="H13" s="182"/>
      <c r="K13" s="173" t="str">
        <f>種目情報!N7</f>
        <v>男800m</v>
      </c>
      <c r="L13" s="185">
        <f>COUNTIF(②選手情報入力!$I$10:$N$99,K13)</f>
        <v>0</v>
      </c>
      <c r="M13" s="173" t="str">
        <f>種目情報!N35</f>
        <v>女800m</v>
      </c>
      <c r="N13" s="185">
        <f>COUNTIF(②選手情報入力!$I$10:$N$99,M13)</f>
        <v>0</v>
      </c>
      <c r="O13" s="173">
        <v>4</v>
      </c>
    </row>
    <row r="14" spans="1:15" ht="21" customHeight="1">
      <c r="A14" s="182"/>
      <c r="B14" s="231" t="str">
        <f t="shared" si="0"/>
        <v>男1500m</v>
      </c>
      <c r="C14" s="312" t="str">
        <f t="shared" si="1"/>
        <v/>
      </c>
      <c r="D14" s="313"/>
      <c r="E14" s="184"/>
      <c r="F14" s="218" t="str">
        <f t="shared" si="2"/>
        <v>女1500m</v>
      </c>
      <c r="G14" s="183" t="str">
        <f t="shared" si="3"/>
        <v/>
      </c>
      <c r="H14" s="182"/>
      <c r="K14" s="173" t="str">
        <f>種目情報!N8</f>
        <v>男1500m</v>
      </c>
      <c r="L14" s="185">
        <f>COUNTIF(②選手情報入力!$I$10:$N$99,K14)</f>
        <v>0</v>
      </c>
      <c r="M14" s="173" t="str">
        <f>種目情報!N36</f>
        <v>女1500m</v>
      </c>
      <c r="N14" s="185">
        <f>COUNTIF(②選手情報入力!$I$10:$N$99,M14)</f>
        <v>0</v>
      </c>
      <c r="O14" s="173">
        <v>5</v>
      </c>
    </row>
    <row r="15" spans="1:15" ht="21" customHeight="1">
      <c r="A15" s="182"/>
      <c r="B15" s="231" t="str">
        <f t="shared" si="0"/>
        <v>男中学3000m</v>
      </c>
      <c r="C15" s="312" t="str">
        <f t="shared" si="1"/>
        <v/>
      </c>
      <c r="D15" s="313"/>
      <c r="E15" s="184"/>
      <c r="F15" s="218" t="str">
        <f t="shared" si="2"/>
        <v>女3000m</v>
      </c>
      <c r="G15" s="183" t="str">
        <f t="shared" si="3"/>
        <v/>
      </c>
      <c r="H15" s="182"/>
      <c r="K15" s="173" t="str">
        <f>種目情報!N9</f>
        <v>男中学3000m</v>
      </c>
      <c r="L15" s="185">
        <f>COUNTIF(②選手情報入力!$I$10:$N$99,K15)</f>
        <v>0</v>
      </c>
      <c r="M15" s="173" t="str">
        <f>種目情報!N37</f>
        <v>女3000m</v>
      </c>
      <c r="N15" s="185">
        <f>COUNTIF(②選手情報入力!$I$10:$N$99,M15)</f>
        <v>0</v>
      </c>
      <c r="O15" s="173">
        <v>6</v>
      </c>
    </row>
    <row r="16" spans="1:15" ht="21" customHeight="1">
      <c r="A16" s="182"/>
      <c r="B16" s="231" t="str">
        <f t="shared" si="0"/>
        <v>男5000m</v>
      </c>
      <c r="C16" s="312" t="str">
        <f t="shared" si="1"/>
        <v/>
      </c>
      <c r="D16" s="313"/>
      <c r="E16" s="184"/>
      <c r="F16" s="218" t="str">
        <f t="shared" si="2"/>
        <v>女100mH</v>
      </c>
      <c r="G16" s="183"/>
      <c r="H16" s="182"/>
      <c r="K16" s="173" t="str">
        <f>種目情報!N10</f>
        <v>男5000m</v>
      </c>
      <c r="L16" s="185">
        <f>COUNTIF(②選手情報入力!$I$10:$N$99,K16)</f>
        <v>0</v>
      </c>
      <c r="M16" s="173" t="str">
        <f>種目情報!N38</f>
        <v>女100mH</v>
      </c>
      <c r="N16" s="185">
        <f>COUNTIF(②選手情報入力!$I$10:$N$99,M16)</f>
        <v>0</v>
      </c>
      <c r="O16" s="173">
        <v>7</v>
      </c>
    </row>
    <row r="17" spans="1:15" ht="21" customHeight="1">
      <c r="A17" s="182"/>
      <c r="B17" s="231" t="str">
        <f t="shared" si="0"/>
        <v>男110mH</v>
      </c>
      <c r="C17" s="312" t="str">
        <f t="shared" si="1"/>
        <v/>
      </c>
      <c r="D17" s="313"/>
      <c r="E17" s="184"/>
      <c r="F17" s="218" t="str">
        <f t="shared" si="2"/>
        <v>女100mYH</v>
      </c>
      <c r="G17" s="183" t="str">
        <f>IF(N16=0,"",N16)</f>
        <v/>
      </c>
      <c r="H17" s="182"/>
      <c r="K17" s="173" t="str">
        <f>種目情報!N11</f>
        <v>男110mH</v>
      </c>
      <c r="L17" s="185">
        <f>COUNTIF(②選手情報入力!$I$10:$N$99,K17)</f>
        <v>0</v>
      </c>
      <c r="M17" s="173" t="str">
        <f>種目情報!N39</f>
        <v>女100mYH</v>
      </c>
      <c r="N17" s="185">
        <f>COUNTIF(②選手情報入力!$I$10:$N$99,M17)</f>
        <v>0</v>
      </c>
      <c r="O17" s="173">
        <v>8</v>
      </c>
    </row>
    <row r="18" spans="1:15" ht="21" customHeight="1">
      <c r="A18" s="182"/>
      <c r="B18" s="231" t="str">
        <f t="shared" si="0"/>
        <v>男110mJH</v>
      </c>
      <c r="C18" s="312" t="str">
        <f t="shared" si="1"/>
        <v/>
      </c>
      <c r="D18" s="313"/>
      <c r="E18" s="184"/>
      <c r="F18" s="218" t="str">
        <f t="shared" si="2"/>
        <v>女中学100mH</v>
      </c>
      <c r="G18" s="183" t="str">
        <f>IF(N17=0,"",N17)</f>
        <v/>
      </c>
      <c r="H18" s="182"/>
      <c r="K18" s="173" t="str">
        <f>種目情報!N12</f>
        <v>男110mJH</v>
      </c>
      <c r="L18" s="185">
        <f>COUNTIF(②選手情報入力!$I$10:$N$99,K18)</f>
        <v>0</v>
      </c>
      <c r="M18" s="173" t="str">
        <f>種目情報!N40</f>
        <v>女中学100mH</v>
      </c>
      <c r="N18" s="185">
        <f>COUNTIF(②選手情報入力!$I$10:$N$99,M18)</f>
        <v>0</v>
      </c>
      <c r="O18" s="173">
        <v>9</v>
      </c>
    </row>
    <row r="19" spans="1:15" ht="21" customHeight="1">
      <c r="A19" s="182"/>
      <c r="B19" s="231" t="str">
        <f t="shared" si="0"/>
        <v>男中学110mH</v>
      </c>
      <c r="C19" s="312" t="str">
        <f t="shared" si="1"/>
        <v/>
      </c>
      <c r="D19" s="313"/>
      <c r="E19" s="184"/>
      <c r="F19" s="218" t="str">
        <f t="shared" si="2"/>
        <v>女400mH</v>
      </c>
      <c r="G19" s="183"/>
      <c r="H19" s="182"/>
      <c r="K19" s="173" t="str">
        <f>種目情報!N13</f>
        <v>男中学110mH</v>
      </c>
      <c r="L19" s="185">
        <f>COUNTIF(②選手情報入力!$I$10:$N$99,K19)</f>
        <v>0</v>
      </c>
      <c r="M19" s="173" t="str">
        <f>種目情報!N41</f>
        <v>女400mH</v>
      </c>
      <c r="N19" s="185">
        <f>COUNTIF(②選手情報入力!$I$10:$N$99,M19)</f>
        <v>0</v>
      </c>
      <c r="O19" s="173">
        <v>10</v>
      </c>
    </row>
    <row r="20" spans="1:15" ht="21" customHeight="1">
      <c r="A20" s="182"/>
      <c r="B20" s="231" t="str">
        <f t="shared" si="0"/>
        <v>男400mH</v>
      </c>
      <c r="C20" s="312" t="str">
        <f t="shared" si="1"/>
        <v/>
      </c>
      <c r="D20" s="313"/>
      <c r="E20" s="184"/>
      <c r="F20" s="218" t="str">
        <f t="shared" si="2"/>
        <v>女50000mW</v>
      </c>
      <c r="G20" s="183"/>
      <c r="H20" s="182"/>
      <c r="K20" s="173" t="str">
        <f>種目情報!N14</f>
        <v>男400mH</v>
      </c>
      <c r="L20" s="185">
        <f>COUNTIF(②選手情報入力!$I$10:$N$99,K20)</f>
        <v>0</v>
      </c>
      <c r="M20" s="173" t="str">
        <f>種目情報!N42</f>
        <v>女50000mW</v>
      </c>
      <c r="N20" s="185">
        <f>COUNTIF(②選手情報入力!$I$10:$N$99,M20)</f>
        <v>0</v>
      </c>
      <c r="O20" s="173">
        <v>11</v>
      </c>
    </row>
    <row r="21" spans="1:15" ht="21" customHeight="1">
      <c r="A21" s="182"/>
      <c r="B21" s="231" t="str">
        <f t="shared" si="0"/>
        <v>男3000mSC</v>
      </c>
      <c r="C21" s="312" t="str">
        <f t="shared" si="1"/>
        <v/>
      </c>
      <c r="D21" s="313"/>
      <c r="E21" s="184"/>
      <c r="F21" s="218" t="str">
        <f t="shared" si="2"/>
        <v>女走高跳</v>
      </c>
      <c r="G21" s="183" t="str">
        <f>IF(N18=0,"",N18)</f>
        <v/>
      </c>
      <c r="H21" s="182"/>
      <c r="K21" s="173" t="str">
        <f>種目情報!N15</f>
        <v>男3000mSC</v>
      </c>
      <c r="L21" s="185">
        <f>COUNTIF(②選手情報入力!$I$10:$N$99,K21)</f>
        <v>0</v>
      </c>
      <c r="M21" s="173" t="str">
        <f>種目情報!N43</f>
        <v>女走高跳</v>
      </c>
      <c r="N21" s="185">
        <f>COUNTIF(②選手情報入力!$I$10:$N$99,M21)</f>
        <v>0</v>
      </c>
      <c r="O21" s="173">
        <v>12</v>
      </c>
    </row>
    <row r="22" spans="1:15" ht="21" customHeight="1">
      <c r="A22" s="182"/>
      <c r="B22" s="231" t="str">
        <f t="shared" si="0"/>
        <v>男5000mW</v>
      </c>
      <c r="C22" s="312" t="str">
        <f t="shared" si="1"/>
        <v/>
      </c>
      <c r="D22" s="313"/>
      <c r="E22" s="184"/>
      <c r="F22" s="218" t="str">
        <f t="shared" si="2"/>
        <v>女棒高跳</v>
      </c>
      <c r="G22" s="183" t="str">
        <f t="shared" ref="G22:G23" si="4">IF(N19=0,"",N19)</f>
        <v/>
      </c>
      <c r="H22" s="182"/>
      <c r="K22" s="173" t="str">
        <f>種目情報!N16</f>
        <v>男5000mW</v>
      </c>
      <c r="L22" s="185">
        <f>COUNTIF(②選手情報入力!$I$10:$N$99,K22)</f>
        <v>0</v>
      </c>
      <c r="M22" s="173" t="str">
        <f>種目情報!N44</f>
        <v>女棒高跳</v>
      </c>
      <c r="N22" s="185">
        <f>COUNTIF(②選手情報入力!$I$10:$N$99,M22)</f>
        <v>0</v>
      </c>
      <c r="O22" s="173">
        <v>13</v>
      </c>
    </row>
    <row r="23" spans="1:15" ht="21" customHeight="1">
      <c r="A23" s="182"/>
      <c r="B23" s="231" t="str">
        <f t="shared" si="0"/>
        <v>男走高跳</v>
      </c>
      <c r="C23" s="312" t="str">
        <f t="shared" si="1"/>
        <v/>
      </c>
      <c r="D23" s="313"/>
      <c r="E23" s="184"/>
      <c r="F23" s="218" t="str">
        <f t="shared" si="2"/>
        <v>女走幅跳</v>
      </c>
      <c r="G23" s="183" t="str">
        <f t="shared" si="4"/>
        <v/>
      </c>
      <c r="H23" s="182"/>
      <c r="K23" s="173" t="str">
        <f>種目情報!N17</f>
        <v>男走高跳</v>
      </c>
      <c r="L23" s="185">
        <f>COUNTIF(②選手情報入力!$I$10:$N$99,K23)</f>
        <v>0</v>
      </c>
      <c r="M23" s="173" t="str">
        <f>種目情報!N45</f>
        <v>女走幅跳</v>
      </c>
      <c r="N23" s="185">
        <f>COUNTIF(②選手情報入力!$I$10:$N$99,M23)</f>
        <v>0</v>
      </c>
      <c r="O23" s="173">
        <v>14</v>
      </c>
    </row>
    <row r="24" spans="1:15" ht="21" customHeight="1">
      <c r="A24" s="182"/>
      <c r="B24" s="231" t="str">
        <f t="shared" si="0"/>
        <v>男棒高跳</v>
      </c>
      <c r="C24" s="312" t="str">
        <f t="shared" si="1"/>
        <v/>
      </c>
      <c r="D24" s="313"/>
      <c r="E24" s="184"/>
      <c r="F24" s="218" t="str">
        <f t="shared" si="2"/>
        <v>女中学走幅跳</v>
      </c>
      <c r="G24" s="183"/>
      <c r="H24" s="182"/>
      <c r="K24" s="173" t="str">
        <f>種目情報!N18</f>
        <v>男棒高跳</v>
      </c>
      <c r="L24" s="185">
        <f>COUNTIF(②選手情報入力!$I$10:$N$99,K24)</f>
        <v>0</v>
      </c>
      <c r="M24" s="173" t="str">
        <f>種目情報!N46</f>
        <v>女中学走幅跳</v>
      </c>
      <c r="N24" s="185">
        <f>COUNTIF(②選手情報入力!$I$10:$N$99,M24)</f>
        <v>0</v>
      </c>
      <c r="O24" s="173">
        <v>15</v>
      </c>
    </row>
    <row r="25" spans="1:15" ht="21" customHeight="1">
      <c r="A25" s="182"/>
      <c r="B25" s="231" t="str">
        <f t="shared" si="0"/>
        <v>男走幅跳</v>
      </c>
      <c r="C25" s="312" t="str">
        <f t="shared" si="1"/>
        <v/>
      </c>
      <c r="D25" s="313"/>
      <c r="E25" s="184"/>
      <c r="F25" s="218" t="str">
        <f t="shared" si="2"/>
        <v>女三段跳</v>
      </c>
      <c r="G25" s="183"/>
      <c r="H25" s="182"/>
      <c r="K25" s="173" t="str">
        <f>種目情報!N19</f>
        <v>男走幅跳</v>
      </c>
      <c r="L25" s="185">
        <f>COUNTIF(②選手情報入力!$I$10:$N$99,K25)</f>
        <v>0</v>
      </c>
      <c r="M25" s="173" t="str">
        <f>種目情報!N47</f>
        <v>女三段跳</v>
      </c>
      <c r="N25" s="185">
        <f>COUNTIF(②選手情報入力!$I$10:$N$99,M25)</f>
        <v>0</v>
      </c>
      <c r="O25" s="173">
        <v>16</v>
      </c>
    </row>
    <row r="26" spans="1:15" ht="21" customHeight="1">
      <c r="A26" s="182"/>
      <c r="B26" s="231" t="str">
        <f t="shared" si="0"/>
        <v>男中学走幅跳</v>
      </c>
      <c r="C26" s="312" t="str">
        <f t="shared" si="1"/>
        <v/>
      </c>
      <c r="D26" s="313"/>
      <c r="E26" s="184"/>
      <c r="F26" s="218" t="str">
        <f t="shared" si="2"/>
        <v>女砲丸投</v>
      </c>
      <c r="G26" s="183" t="str">
        <f>IF(N21=0,"",N21)</f>
        <v/>
      </c>
      <c r="H26" s="182"/>
      <c r="K26" s="173" t="str">
        <f>種目情報!N20</f>
        <v>男中学走幅跳</v>
      </c>
      <c r="L26" s="185">
        <f>COUNTIF(②選手情報入力!$I$10:$N$99,K26)</f>
        <v>0</v>
      </c>
      <c r="M26" s="173" t="str">
        <f>種目情報!N48</f>
        <v>女砲丸投</v>
      </c>
      <c r="N26" s="185">
        <f>COUNTIF(②選手情報入力!$I$10:$N$99,M26)</f>
        <v>0</v>
      </c>
      <c r="O26" s="173">
        <v>17</v>
      </c>
    </row>
    <row r="27" spans="1:15" ht="21" customHeight="1">
      <c r="A27" s="182"/>
      <c r="B27" s="231" t="str">
        <f t="shared" si="0"/>
        <v>男三段跳</v>
      </c>
      <c r="C27" s="312" t="str">
        <f t="shared" si="1"/>
        <v/>
      </c>
      <c r="D27" s="313"/>
      <c r="E27" s="184"/>
      <c r="F27" s="218" t="str">
        <f t="shared" si="2"/>
        <v>女中学砲丸投</v>
      </c>
      <c r="G27" s="183" t="str">
        <f>IF(N22=0,"",N22)</f>
        <v/>
      </c>
      <c r="H27" s="182"/>
      <c r="K27" s="173" t="str">
        <f>種目情報!N21</f>
        <v>男三段跳</v>
      </c>
      <c r="L27" s="185">
        <f>COUNTIF(②選手情報入力!$I$10:$N$99,K27)</f>
        <v>0</v>
      </c>
      <c r="M27" s="173" t="str">
        <f>種目情報!N49</f>
        <v>女中学砲丸投</v>
      </c>
      <c r="N27" s="185">
        <f>COUNTIF(②選手情報入力!$I$10:$N$99,M27)</f>
        <v>0</v>
      </c>
      <c r="O27" s="173">
        <v>18</v>
      </c>
    </row>
    <row r="28" spans="1:15" ht="21" customHeight="1">
      <c r="A28" s="182"/>
      <c r="B28" s="231" t="str">
        <f t="shared" si="0"/>
        <v>男砲丸投</v>
      </c>
      <c r="C28" s="312" t="str">
        <f t="shared" si="1"/>
        <v/>
      </c>
      <c r="D28" s="313"/>
      <c r="E28" s="184"/>
      <c r="F28" s="218" t="str">
        <f t="shared" si="2"/>
        <v>女円盤投</v>
      </c>
      <c r="G28" s="183"/>
      <c r="H28" s="182"/>
      <c r="K28" s="173" t="str">
        <f>種目情報!N22</f>
        <v>男砲丸投</v>
      </c>
      <c r="L28" s="185">
        <f>COUNTIF(②選手情報入力!$I$10:$N$99,K28)</f>
        <v>0</v>
      </c>
      <c r="M28" s="173" t="str">
        <f>種目情報!N50</f>
        <v>女円盤投</v>
      </c>
      <c r="N28" s="185">
        <f>COUNTIF(②選手情報入力!$I$10:$N$99,M28)</f>
        <v>0</v>
      </c>
      <c r="O28" s="173">
        <v>19</v>
      </c>
    </row>
    <row r="29" spans="1:15" ht="21" customHeight="1">
      <c r="A29" s="182"/>
      <c r="B29" s="231" t="str">
        <f t="shared" si="0"/>
        <v>男高校砲丸投</v>
      </c>
      <c r="C29" s="312" t="str">
        <f t="shared" si="1"/>
        <v/>
      </c>
      <c r="D29" s="313"/>
      <c r="E29" s="184"/>
      <c r="F29" s="218" t="str">
        <f t="shared" si="2"/>
        <v>女ﾊﾝﾏｰ投</v>
      </c>
      <c r="G29" s="183"/>
      <c r="H29" s="182"/>
      <c r="K29" s="173" t="str">
        <f>種目情報!N23</f>
        <v>男高校砲丸投</v>
      </c>
      <c r="L29" s="185">
        <f>COUNTIF(②選手情報入力!$I$10:$N$99,K29)</f>
        <v>0</v>
      </c>
      <c r="M29" s="173" t="str">
        <f>種目情報!N51</f>
        <v>女ﾊﾝﾏｰ投</v>
      </c>
      <c r="N29" s="185">
        <f>COUNTIF(②選手情報入力!$I$10:$N$99,M29)</f>
        <v>0</v>
      </c>
      <c r="O29" s="173">
        <v>20</v>
      </c>
    </row>
    <row r="30" spans="1:15" ht="21" customHeight="1">
      <c r="A30" s="182"/>
      <c r="B30" s="231" t="str">
        <f t="shared" si="0"/>
        <v>男中学砲丸投</v>
      </c>
      <c r="C30" s="312" t="str">
        <f t="shared" si="1"/>
        <v/>
      </c>
      <c r="D30" s="313"/>
      <c r="E30" s="184"/>
      <c r="F30" s="218" t="str">
        <f t="shared" si="2"/>
        <v>女やり投</v>
      </c>
      <c r="G30" s="183"/>
      <c r="H30" s="182"/>
      <c r="K30" s="173" t="str">
        <f>種目情報!N24</f>
        <v>男中学砲丸投</v>
      </c>
      <c r="L30" s="185">
        <f>COUNTIF(②選手情報入力!$I$10:$N$99,K30)</f>
        <v>0</v>
      </c>
      <c r="M30" s="173" t="str">
        <f>種目情報!N52</f>
        <v>女やり投</v>
      </c>
      <c r="N30" s="185">
        <f>COUNTIF(②選手情報入力!$I$10:$N$99,M30)</f>
        <v>0</v>
      </c>
      <c r="O30" s="173">
        <v>21</v>
      </c>
    </row>
    <row r="31" spans="1:15" ht="21" customHeight="1">
      <c r="A31" s="182"/>
      <c r="B31" s="231" t="str">
        <f t="shared" si="0"/>
        <v>男円盤投</v>
      </c>
      <c r="C31" s="312" t="str">
        <f t="shared" si="1"/>
        <v/>
      </c>
      <c r="D31" s="313"/>
      <c r="E31" s="184"/>
      <c r="F31" s="218"/>
      <c r="G31" s="183"/>
      <c r="H31" s="182"/>
      <c r="I31" s="224"/>
      <c r="K31" s="173" t="str">
        <f>種目情報!N25</f>
        <v>男円盤投</v>
      </c>
      <c r="L31" s="185">
        <f>COUNTIF(②選手情報入力!$I$10:$N$99,K31)</f>
        <v>0</v>
      </c>
      <c r="N31" s="185"/>
      <c r="O31" s="173">
        <v>22</v>
      </c>
    </row>
    <row r="32" spans="1:15" ht="21" customHeight="1">
      <c r="A32" s="182"/>
      <c r="B32" s="231" t="str">
        <f t="shared" si="0"/>
        <v>男高校円盤投</v>
      </c>
      <c r="C32" s="312" t="str">
        <f t="shared" si="1"/>
        <v/>
      </c>
      <c r="D32" s="313"/>
      <c r="E32" s="184"/>
      <c r="F32" s="218"/>
      <c r="G32" s="183"/>
      <c r="H32" s="182"/>
      <c r="K32" s="173" t="str">
        <f>種目情報!N26</f>
        <v>男高校円盤投</v>
      </c>
      <c r="L32" s="185">
        <f>COUNTIF(②選手情報入力!$I$10:$N$99,K32)</f>
        <v>0</v>
      </c>
      <c r="N32" s="185"/>
      <c r="O32" s="173">
        <v>23</v>
      </c>
    </row>
    <row r="33" spans="1:15" ht="21" customHeight="1">
      <c r="A33" s="182"/>
      <c r="B33" s="231" t="str">
        <f t="shared" si="0"/>
        <v>男中学円盤投</v>
      </c>
      <c r="C33" s="312" t="str">
        <f t="shared" si="1"/>
        <v/>
      </c>
      <c r="D33" s="313"/>
      <c r="E33" s="184"/>
      <c r="F33" s="219"/>
      <c r="G33" s="183"/>
      <c r="H33" s="182"/>
      <c r="K33" s="173" t="str">
        <f>種目情報!N27</f>
        <v>男中学円盤投</v>
      </c>
      <c r="L33" s="185">
        <f>COUNTIF(②選手情報入力!$I$10:$N$99,K33)</f>
        <v>0</v>
      </c>
      <c r="N33" s="185"/>
      <c r="O33" s="173">
        <v>24</v>
      </c>
    </row>
    <row r="34" spans="1:15" ht="21" customHeight="1">
      <c r="A34" s="182"/>
      <c r="B34" s="231" t="str">
        <f t="shared" si="0"/>
        <v>男ﾊﾝﾏｰ投</v>
      </c>
      <c r="C34" s="312" t="str">
        <f t="shared" si="1"/>
        <v/>
      </c>
      <c r="D34" s="313"/>
      <c r="E34" s="184"/>
      <c r="F34" s="257"/>
      <c r="G34" s="187"/>
      <c r="H34" s="182"/>
      <c r="K34" s="173" t="str">
        <f>種目情報!N28</f>
        <v>男ﾊﾝﾏｰ投</v>
      </c>
      <c r="L34" s="185">
        <f>COUNTIF(②選手情報入力!$I$10:$N$99,K34)</f>
        <v>0</v>
      </c>
      <c r="N34" s="185"/>
    </row>
    <row r="35" spans="1:15" ht="21" customHeight="1">
      <c r="A35" s="182"/>
      <c r="B35" s="231" t="str">
        <f t="shared" si="0"/>
        <v>男高校ﾊﾝﾏｰ投</v>
      </c>
      <c r="C35" s="312" t="str">
        <f t="shared" si="1"/>
        <v/>
      </c>
      <c r="D35" s="313"/>
      <c r="E35" s="184"/>
      <c r="F35" s="186"/>
      <c r="G35" s="187"/>
      <c r="H35" s="182"/>
      <c r="K35" s="173" t="str">
        <f>種目情報!N29</f>
        <v>男高校ﾊﾝﾏｰ投</v>
      </c>
      <c r="L35" s="185">
        <f>COUNTIF(②選手情報入力!$I$10:$N$99,K35)</f>
        <v>0</v>
      </c>
      <c r="N35" s="185"/>
      <c r="O35" s="173">
        <v>25</v>
      </c>
    </row>
    <row r="36" spans="1:15" ht="21" customHeight="1" thickBot="1">
      <c r="A36" s="182"/>
      <c r="B36" s="231" t="str">
        <f t="shared" si="0"/>
        <v>男やり投</v>
      </c>
      <c r="C36" s="317" t="str">
        <f t="shared" si="1"/>
        <v/>
      </c>
      <c r="D36" s="318"/>
      <c r="E36" s="184"/>
      <c r="F36" s="188"/>
      <c r="G36" s="187"/>
      <c r="H36" s="182"/>
      <c r="K36" s="173" t="str">
        <f>種目情報!N30</f>
        <v>男やり投</v>
      </c>
      <c r="L36" s="185">
        <f>COUNTIF(②選手情報入力!$I$10:$N$99,K36)</f>
        <v>0</v>
      </c>
      <c r="N36" s="185"/>
      <c r="O36" s="173">
        <v>26</v>
      </c>
    </row>
    <row r="37" spans="1:15" ht="21" customHeight="1">
      <c r="A37" s="182"/>
      <c r="B37" s="229" t="s">
        <v>60</v>
      </c>
      <c r="C37" s="343" t="str">
        <f>IF(③リレー情報確認!F14=0,"",③リレー情報確認!F14)</f>
        <v/>
      </c>
      <c r="D37" s="344"/>
      <c r="E37" s="184"/>
      <c r="F37" s="189" t="s">
        <v>60</v>
      </c>
      <c r="G37" s="190" t="str">
        <f>IF(③リレー情報確認!R14=0,"",③リレー情報確認!R14)</f>
        <v/>
      </c>
      <c r="H37" s="182"/>
      <c r="K37" s="173">
        <f>種目情報!A30</f>
        <v>0</v>
      </c>
      <c r="L37" s="185">
        <f>COUNTIF(②選手情報入力!$I$10:$N$99,K37)</f>
        <v>0</v>
      </c>
      <c r="M37" s="173">
        <f>種目情報!E30</f>
        <v>0</v>
      </c>
      <c r="N37" s="185">
        <f>COUNTIF(②選手情報入力!$I$10:$N$99,M37)</f>
        <v>0</v>
      </c>
      <c r="O37" s="173">
        <v>27</v>
      </c>
    </row>
    <row r="38" spans="1:15" ht="21" customHeight="1" thickBot="1">
      <c r="A38" s="182"/>
      <c r="B38" s="228" t="s">
        <v>61</v>
      </c>
      <c r="C38" s="341" t="str">
        <f>IF(③リレー情報確認!L14=0,"",③リレー情報確認!L14)</f>
        <v/>
      </c>
      <c r="D38" s="342"/>
      <c r="E38" s="184"/>
      <c r="F38" s="191" t="s">
        <v>61</v>
      </c>
      <c r="G38" s="192" t="str">
        <f>IF(③リレー情報確認!X14=0,"",③リレー情報確認!X14)</f>
        <v/>
      </c>
      <c r="H38" s="182"/>
      <c r="K38" s="173">
        <f>種目情報!A31</f>
        <v>0</v>
      </c>
      <c r="L38" s="185">
        <f>COUNTIF(②選手情報入力!$I$10:$N$99,K38)</f>
        <v>0</v>
      </c>
      <c r="M38" s="173">
        <f>種目情報!E31</f>
        <v>0</v>
      </c>
      <c r="N38" s="185">
        <f>COUNTIF(②選手情報入力!$I$10:$N$99,M38)</f>
        <v>0</v>
      </c>
      <c r="O38" s="173">
        <v>28</v>
      </c>
    </row>
    <row r="39" spans="1:15" ht="21" customHeight="1">
      <c r="A39" s="182"/>
      <c r="B39" s="193"/>
      <c r="C39" s="194"/>
      <c r="D39" s="194"/>
      <c r="E39" s="184"/>
      <c r="H39" s="182"/>
      <c r="K39" s="173">
        <f>種目情報!A32</f>
        <v>0</v>
      </c>
      <c r="L39" s="185">
        <f>COUNTIF(②選手情報入力!$I$10:$N$99,K39)</f>
        <v>0</v>
      </c>
      <c r="M39" s="173">
        <f>種目情報!E32</f>
        <v>0</v>
      </c>
      <c r="N39" s="185">
        <f>COUNTIF(②選手情報入力!$I$10:$N$99,M39)</f>
        <v>0</v>
      </c>
      <c r="O39" s="173">
        <v>29</v>
      </c>
    </row>
    <row r="40" spans="1:15" ht="21" customHeight="1" thickBot="1">
      <c r="A40" s="169"/>
      <c r="B40" s="325" t="s">
        <v>217</v>
      </c>
      <c r="C40" s="330"/>
      <c r="D40" s="226"/>
      <c r="E40" s="184"/>
      <c r="F40" s="325" t="s">
        <v>62</v>
      </c>
      <c r="G40" s="325"/>
      <c r="H40" s="169"/>
      <c r="K40" s="173">
        <f>種目情報!A19</f>
        <v>0</v>
      </c>
      <c r="L40" s="185">
        <f>COUNTIF(②選手情報入力!$I$10:$N$99,K40)</f>
        <v>0</v>
      </c>
      <c r="M40" s="173">
        <f>種目情報!E33</f>
        <v>0</v>
      </c>
      <c r="N40" s="185">
        <f>COUNTIF(②選手情報入力!$I$10:$N$99,M40)</f>
        <v>0</v>
      </c>
      <c r="O40" s="173">
        <v>30</v>
      </c>
    </row>
    <row r="41" spans="1:15" ht="21" customHeight="1" thickBot="1">
      <c r="B41" s="195" t="s">
        <v>219</v>
      </c>
      <c r="C41" s="334">
        <f>②選手情報入力!G100</f>
        <v>0</v>
      </c>
      <c r="D41" s="335"/>
      <c r="E41" s="184"/>
      <c r="F41" s="196" t="s">
        <v>234</v>
      </c>
      <c r="G41" s="197">
        <f>C41*500</f>
        <v>0</v>
      </c>
      <c r="H41" s="240"/>
      <c r="L41" s="185">
        <f>COUNTIF(②選手情報入力!$I$10:$N$99,K41)</f>
        <v>0</v>
      </c>
      <c r="M41" s="173">
        <f>種目情報!E34</f>
        <v>0</v>
      </c>
      <c r="N41" s="185">
        <f>COUNTIF(②選手情報入力!$I$10:$N$99,M41)</f>
        <v>0</v>
      </c>
      <c r="O41" s="173">
        <v>31</v>
      </c>
    </row>
    <row r="42" spans="1:15" ht="21" customHeight="1" thickBot="1">
      <c r="A42" s="169"/>
      <c r="B42" s="198" t="s">
        <v>220</v>
      </c>
      <c r="C42" s="336">
        <f>②選手情報入力!G101</f>
        <v>0</v>
      </c>
      <c r="D42" s="337"/>
      <c r="E42" s="184"/>
      <c r="F42" s="196" t="s">
        <v>225</v>
      </c>
      <c r="G42" s="197">
        <f>C42*1000</f>
        <v>0</v>
      </c>
      <c r="H42" s="169"/>
      <c r="L42" s="185">
        <f>COUNTIF(②選手情報入力!$I$10:$N$99,K42)</f>
        <v>0</v>
      </c>
    </row>
    <row r="43" spans="1:15" ht="21" customHeight="1" thickTop="1" thickBot="1">
      <c r="A43" s="169"/>
      <c r="B43" s="239" t="s">
        <v>224</v>
      </c>
      <c r="C43" s="237">
        <f>IF(①団体情報入力!D9="",0,①団体情報入力!D9)</f>
        <v>1</v>
      </c>
      <c r="D43" s="227" t="s">
        <v>227</v>
      </c>
      <c r="F43" s="222" t="s">
        <v>328</v>
      </c>
      <c r="G43" s="223">
        <f>C43*800</f>
        <v>800</v>
      </c>
      <c r="H43" s="169"/>
      <c r="L43" s="185">
        <f>COUNTIF(②選手情報入力!$I$10:$N$99,K43)</f>
        <v>0</v>
      </c>
    </row>
    <row r="44" spans="1:15" ht="21" customHeight="1" thickBot="1">
      <c r="A44" s="169"/>
      <c r="F44" s="220" t="s">
        <v>226</v>
      </c>
      <c r="G44" s="221">
        <f>SUM(G41:G43)</f>
        <v>800</v>
      </c>
      <c r="H44" s="169"/>
      <c r="L44" s="185">
        <f>COUNTIF(②選手情報入力!$I$10:$N$99,K44)</f>
        <v>0</v>
      </c>
    </row>
    <row r="45" spans="1:15" ht="18.75" customHeight="1" thickBot="1">
      <c r="A45" s="169"/>
      <c r="B45" s="276" t="s">
        <v>228</v>
      </c>
      <c r="C45" s="277"/>
      <c r="D45" s="277"/>
      <c r="E45" s="278"/>
      <c r="F45" s="220" t="s">
        <v>327</v>
      </c>
      <c r="G45" s="256" t="str">
        <f>IF(②選手情報入力!G104=0,"",②選手情報入力!G104)</f>
        <v/>
      </c>
      <c r="H45" s="169"/>
      <c r="L45" s="185">
        <f>COUNTIF(②選手情報入力!$I$10:$N$99,K45)</f>
        <v>0</v>
      </c>
    </row>
    <row r="46" spans="1:15" ht="18.75" customHeight="1" thickBot="1">
      <c r="A46" s="201"/>
      <c r="B46" s="238" t="str">
        <f>IF(①団体情報入力!B11="","",①団体情報入力!B11)</f>
        <v/>
      </c>
      <c r="C46" s="314" t="str">
        <f>IF(①団体情報入力!F11="","",①団体情報入力!F11)</f>
        <v/>
      </c>
      <c r="D46" s="315" t="str">
        <f>IF(①団体情報入力!D11="","",①団体情報入力!D11)</f>
        <v/>
      </c>
      <c r="E46" s="316" t="str">
        <f>IF(①団体情報入力!E11="","",①団体情報入力!E11)</f>
        <v/>
      </c>
      <c r="H46" s="201"/>
    </row>
    <row r="47" spans="1:15" ht="18.75" customHeight="1">
      <c r="A47" s="169"/>
      <c r="B47" s="238" t="str">
        <f>IF(①団体情報入力!B12="","",①団体情報入力!B12)</f>
        <v/>
      </c>
      <c r="C47" s="314" t="str">
        <f>IF(①団体情報入力!F12="","",①団体情報入力!F12)</f>
        <v/>
      </c>
      <c r="D47" s="315" t="str">
        <f>IF(①団体情報入力!D12="","",①団体情報入力!D12)</f>
        <v/>
      </c>
      <c r="E47" s="316" t="str">
        <f>IF(①団体情報入力!E12="","",①団体情報入力!E12)</f>
        <v/>
      </c>
      <c r="F47" s="329">
        <f ca="1">TODAY()</f>
        <v>42796</v>
      </c>
      <c r="G47" s="329"/>
      <c r="H47" s="169"/>
    </row>
    <row r="48" spans="1:15" ht="18.75" customHeight="1">
      <c r="A48" s="169"/>
      <c r="B48" s="240"/>
      <c r="C48" s="240"/>
      <c r="D48" s="240"/>
      <c r="E48" s="240"/>
      <c r="F48" s="240"/>
      <c r="G48" s="240"/>
      <c r="H48" s="169"/>
    </row>
    <row r="49" spans="1:8" ht="15">
      <c r="A49" s="169"/>
      <c r="B49" s="200"/>
      <c r="C49" s="137"/>
      <c r="D49" s="137"/>
      <c r="E49" s="199"/>
      <c r="H49" s="169"/>
    </row>
    <row r="50" spans="1:8" ht="14.25">
      <c r="A50" s="169"/>
      <c r="C50" s="182"/>
      <c r="D50" s="182"/>
      <c r="E50" s="199"/>
      <c r="H50" s="169"/>
    </row>
    <row r="51" spans="1:8" ht="14.25">
      <c r="A51" s="169"/>
      <c r="E51" s="199"/>
      <c r="H51" s="169"/>
    </row>
    <row r="52" spans="1:8" ht="14.25">
      <c r="A52" s="169"/>
      <c r="B52" s="199"/>
      <c r="C52" s="199"/>
      <c r="D52" s="199"/>
      <c r="E52" s="199"/>
      <c r="H52" s="169"/>
    </row>
    <row r="53" spans="1:8" ht="14.25">
      <c r="A53" s="169"/>
      <c r="B53" s="201"/>
      <c r="C53" s="201"/>
      <c r="D53" s="201"/>
      <c r="E53" s="201"/>
      <c r="F53" s="201"/>
      <c r="G53" s="201"/>
      <c r="H53" s="169"/>
    </row>
    <row r="54" spans="1:8" ht="14.25">
      <c r="A54" s="169"/>
      <c r="B54" s="199"/>
      <c r="C54" s="199"/>
      <c r="D54" s="199"/>
      <c r="E54" s="199"/>
      <c r="H54" s="169"/>
    </row>
    <row r="55" spans="1:8" ht="18.75">
      <c r="A55" s="169"/>
      <c r="B55" s="202"/>
      <c r="C55" s="202"/>
      <c r="D55" s="202"/>
      <c r="E55" s="202"/>
      <c r="H55" s="169"/>
    </row>
    <row r="56" spans="1:8" ht="18.75">
      <c r="A56" s="169"/>
      <c r="B56" s="202"/>
      <c r="C56" s="202"/>
      <c r="D56" s="202"/>
      <c r="E56" s="202"/>
      <c r="F56" s="202"/>
      <c r="G56" s="202"/>
      <c r="H56" s="169"/>
    </row>
    <row r="57" spans="1:8" ht="14.25">
      <c r="A57" s="169"/>
      <c r="B57" s="203"/>
      <c r="C57" s="199"/>
      <c r="D57" s="199"/>
      <c r="E57" s="199"/>
      <c r="F57" s="204"/>
      <c r="G57" s="199"/>
      <c r="H57" s="169"/>
    </row>
    <row r="58" spans="1:8" ht="14.25">
      <c r="B58" s="203"/>
      <c r="C58" s="199"/>
      <c r="D58" s="199"/>
      <c r="E58" s="199"/>
      <c r="F58" s="204"/>
      <c r="G58" s="199"/>
    </row>
    <row r="59" spans="1:8" ht="14.25">
      <c r="B59" s="203"/>
      <c r="C59" s="199"/>
      <c r="D59" s="199"/>
      <c r="E59" s="199"/>
      <c r="F59" s="204"/>
      <c r="G59" s="199"/>
    </row>
    <row r="60" spans="1:8" ht="14.25">
      <c r="B60" s="203"/>
      <c r="C60" s="199"/>
      <c r="D60" s="199"/>
      <c r="E60" s="199"/>
      <c r="F60" s="204"/>
      <c r="G60" s="199"/>
    </row>
    <row r="61" spans="1:8" ht="14.25">
      <c r="B61" s="203"/>
      <c r="C61" s="199"/>
      <c r="D61" s="199"/>
      <c r="E61" s="199"/>
      <c r="F61" s="204"/>
      <c r="G61" s="199"/>
    </row>
    <row r="62" spans="1:8" ht="14.25">
      <c r="B62" s="203"/>
      <c r="C62" s="199"/>
      <c r="D62" s="199"/>
      <c r="E62" s="199"/>
      <c r="F62" s="204"/>
      <c r="G62" s="199"/>
    </row>
    <row r="63" spans="1:8" ht="14.25">
      <c r="B63" s="203"/>
      <c r="C63" s="199"/>
      <c r="D63" s="199"/>
      <c r="E63" s="199"/>
      <c r="F63" s="204"/>
      <c r="G63" s="199"/>
    </row>
    <row r="64" spans="1:8" ht="14.25">
      <c r="B64" s="203"/>
      <c r="C64" s="199"/>
      <c r="D64" s="199"/>
      <c r="E64" s="199"/>
      <c r="F64" s="204"/>
      <c r="G64" s="199"/>
    </row>
  </sheetData>
  <sheetProtection sheet="1" selectLockedCells="1"/>
  <mergeCells count="45">
    <mergeCell ref="F47:G47"/>
    <mergeCell ref="B40:C40"/>
    <mergeCell ref="C6:F6"/>
    <mergeCell ref="C41:D41"/>
    <mergeCell ref="C42:D42"/>
    <mergeCell ref="D7:G7"/>
    <mergeCell ref="C38:D38"/>
    <mergeCell ref="C37:D37"/>
    <mergeCell ref="C19:D19"/>
    <mergeCell ref="C20:D20"/>
    <mergeCell ref="F40:G40"/>
    <mergeCell ref="C14:D14"/>
    <mergeCell ref="C15:D15"/>
    <mergeCell ref="C16:D16"/>
    <mergeCell ref="C17:D17"/>
    <mergeCell ref="C18:D18"/>
    <mergeCell ref="A2:H2"/>
    <mergeCell ref="A5:H5"/>
    <mergeCell ref="B8:C8"/>
    <mergeCell ref="F8:G8"/>
    <mergeCell ref="A3:E3"/>
    <mergeCell ref="C26:D26"/>
    <mergeCell ref="C27:D27"/>
    <mergeCell ref="C28:D28"/>
    <mergeCell ref="C9:D9"/>
    <mergeCell ref="C10:D10"/>
    <mergeCell ref="C11:D11"/>
    <mergeCell ref="C12:D12"/>
    <mergeCell ref="C13:D13"/>
    <mergeCell ref="C34:D34"/>
    <mergeCell ref="C47:E47"/>
    <mergeCell ref="B45:E45"/>
    <mergeCell ref="C21:D21"/>
    <mergeCell ref="C29:D29"/>
    <mergeCell ref="C30:D30"/>
    <mergeCell ref="C31:D31"/>
    <mergeCell ref="C46:E46"/>
    <mergeCell ref="C36:D36"/>
    <mergeCell ref="C35:D35"/>
    <mergeCell ref="C32:D32"/>
    <mergeCell ref="C33:D33"/>
    <mergeCell ref="C22:D22"/>
    <mergeCell ref="C23:D23"/>
    <mergeCell ref="C24:D24"/>
    <mergeCell ref="C25:D25"/>
  </mergeCells>
  <phoneticPr fontId="3"/>
  <dataValidations count="1">
    <dataValidation imeMode="off" allowBlank="1" showInputMessage="1" showErrorMessage="1" sqref="G1"/>
  </dataValidations>
  <printOptions horizontalCentered="1" verticalCentered="1"/>
  <pageMargins left="0.39370078740157483" right="0.39370078740157483" top="0.59055118110236227" bottom="0.59055118110236227" header="0.31496062992125984" footer="0.31496062992125984"/>
  <pageSetup paperSize="9" scale="84" orientation="portrait" horizontalDpi="4294967293" verticalDpi="0" r:id="rId1"/>
  <ignoredErrors>
    <ignoredError sqref="G42" formula="1"/>
  </ignoredErrors>
  <drawing r:id="rId2"/>
  <legacyDrawing r:id="rId3"/>
  <controls>
    <mc:AlternateContent xmlns:mc="http://schemas.openxmlformats.org/markup-compatibility/2006">
      <mc:Choice Requires="x14">
        <control shapeId="7170" r:id="rId4" name="btn印刷">
          <controlPr defaultSize="0" autoLine="0" r:id="rId5">
            <anchor moveWithCells="1">
              <from>
                <xdr:col>5</xdr:col>
                <xdr:colOff>85725</xdr:colOff>
                <xdr:row>2</xdr:row>
                <xdr:rowOff>19050</xdr:rowOff>
              </from>
              <to>
                <xdr:col>5</xdr:col>
                <xdr:colOff>1857375</xdr:colOff>
                <xdr:row>2</xdr:row>
                <xdr:rowOff>371475</xdr:rowOff>
              </to>
            </anchor>
          </controlPr>
        </control>
      </mc:Choice>
      <mc:Fallback>
        <control shapeId="7170" r:id="rId4" name="btn印刷"/>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M97"/>
  <sheetViews>
    <sheetView zoomScaleNormal="100" workbookViewId="0">
      <pane ySplit="7" topLeftCell="A8" activePane="bottomLeft" state="frozen"/>
      <selection pane="bottomLeft" activeCell="I3" sqref="I3"/>
    </sheetView>
  </sheetViews>
  <sheetFormatPr defaultColWidth="9" defaultRowHeight="13.5"/>
  <cols>
    <col min="1" max="1" width="3.625" style="13" bestFit="1" customWidth="1"/>
    <col min="2" max="2" width="6" style="1" bestFit="1" customWidth="1"/>
    <col min="3" max="3" width="15" style="1" customWidth="1"/>
    <col min="4" max="5" width="3.75" style="1" customWidth="1"/>
    <col min="6" max="6" width="13.75" style="13" customWidth="1"/>
    <col min="7" max="7" width="9.375" style="1" customWidth="1"/>
    <col min="8" max="8" width="13.75" style="13" customWidth="1"/>
    <col min="9" max="9" width="9.375" style="1" customWidth="1"/>
    <col min="10" max="10" width="13.75" style="13" customWidth="1"/>
    <col min="11" max="11" width="9.375" style="1" customWidth="1"/>
    <col min="12" max="12" width="4.125" style="13" customWidth="1"/>
    <col min="13" max="13" width="4.125" style="13" bestFit="1" customWidth="1"/>
    <col min="14" max="16384" width="9" style="13"/>
  </cols>
  <sheetData>
    <row r="1" spans="1:13" ht="17.25">
      <c r="A1" s="9" t="s">
        <v>326</v>
      </c>
    </row>
    <row r="2" spans="1:13" ht="14.25">
      <c r="D2" s="15" t="s">
        <v>169</v>
      </c>
      <c r="E2" s="351" t="str">
        <f>注意事項!C3&amp;注意事項!F3</f>
        <v>第1回名古屋地区競技会</v>
      </c>
      <c r="F2" s="351"/>
      <c r="G2" s="351"/>
      <c r="H2" s="351"/>
      <c r="I2" s="15" t="s">
        <v>329</v>
      </c>
      <c r="J2" s="121" t="str">
        <f>IF(①団体情報入力!D5="","",①団体情報入力!D5)</f>
        <v/>
      </c>
      <c r="K2" s="121" t="str">
        <f>IF(①団体情報入力!D3="","",①団体情報入力!D3)</f>
        <v/>
      </c>
    </row>
    <row r="3" spans="1:13" ht="18.75" customHeight="1" thickBot="1"/>
    <row r="4" spans="1:13" s="96" customFormat="1" ht="16.5" customHeight="1">
      <c r="B4" s="345" t="s">
        <v>163</v>
      </c>
      <c r="C4" s="116" t="s">
        <v>164</v>
      </c>
      <c r="D4" s="347">
        <f>②選手情報入力!G102</f>
        <v>0</v>
      </c>
      <c r="E4" s="348"/>
      <c r="G4" s="345" t="s">
        <v>154</v>
      </c>
      <c r="H4" s="97" t="s">
        <v>129</v>
      </c>
      <c r="I4" s="98" t="str">
        <f>IF(③リレー情報確認!F8="","",③リレー情報確認!F8)</f>
        <v/>
      </c>
      <c r="J4" s="125" t="s">
        <v>130</v>
      </c>
      <c r="K4" s="98" t="str">
        <f>IF(③リレー情報確認!L8="","",③リレー情報確認!L8)</f>
        <v/>
      </c>
    </row>
    <row r="5" spans="1:13" s="96" customFormat="1" ht="16.5" customHeight="1" thickBot="1">
      <c r="B5" s="346"/>
      <c r="C5" s="117" t="s">
        <v>165</v>
      </c>
      <c r="D5" s="349">
        <f>②選手情報入力!G103</f>
        <v>0</v>
      </c>
      <c r="E5" s="350"/>
      <c r="G5" s="346"/>
      <c r="H5" s="100" t="s">
        <v>152</v>
      </c>
      <c r="I5" s="101" t="str">
        <f>IF(③リレー情報確認!R8="","",③リレー情報確認!R8)</f>
        <v/>
      </c>
      <c r="J5" s="126" t="s">
        <v>153</v>
      </c>
      <c r="K5" s="101" t="str">
        <f>IF(③リレー情報確認!X8="","",③リレー情報確認!X8)</f>
        <v/>
      </c>
    </row>
    <row r="6" spans="1:13" s="96" customFormat="1" ht="18.75" customHeight="1">
      <c r="B6" s="99"/>
      <c r="C6" s="99"/>
      <c r="D6" s="99"/>
      <c r="E6" s="99"/>
      <c r="G6" s="99"/>
      <c r="I6" s="99"/>
      <c r="K6" s="99"/>
    </row>
    <row r="7" spans="1:13" s="96" customFormat="1" ht="16.5" customHeight="1">
      <c r="A7" s="102"/>
      <c r="B7" s="103" t="s">
        <v>155</v>
      </c>
      <c r="C7" s="103" t="s">
        <v>156</v>
      </c>
      <c r="D7" s="103" t="s">
        <v>157</v>
      </c>
      <c r="E7" s="103" t="s">
        <v>158</v>
      </c>
      <c r="F7" s="103" t="s">
        <v>41</v>
      </c>
      <c r="G7" s="103" t="s">
        <v>42</v>
      </c>
      <c r="H7" s="103" t="s">
        <v>43</v>
      </c>
      <c r="I7" s="103" t="s">
        <v>44</v>
      </c>
      <c r="J7" s="103" t="s">
        <v>45</v>
      </c>
      <c r="K7" s="103" t="s">
        <v>46</v>
      </c>
      <c r="L7" s="103" t="s">
        <v>159</v>
      </c>
      <c r="M7" s="103" t="s">
        <v>160</v>
      </c>
    </row>
    <row r="8" spans="1:13" s="96" customFormat="1" ht="18" customHeight="1">
      <c r="A8" s="104">
        <v>1</v>
      </c>
      <c r="B8" s="105" t="str">
        <f>IF(②選手情報入力!C10="","",②選手情報入力!B10&amp;②選手情報入力!C10)</f>
        <v/>
      </c>
      <c r="C8" s="130" t="str">
        <f>IF(②選手情報入力!D10="","",②選手情報入力!D10)</f>
        <v/>
      </c>
      <c r="D8" s="105" t="str">
        <f>IF(②選手情報入力!G10="","",②選手情報入力!G10)</f>
        <v/>
      </c>
      <c r="E8" s="105" t="str">
        <f>IF(②選手情報入力!H10="","",②選手情報入力!H10)</f>
        <v/>
      </c>
      <c r="F8" s="104" t="str">
        <f>IF(②選手情報入力!I10="","",②選手情報入力!I10)</f>
        <v/>
      </c>
      <c r="G8" s="105" t="str">
        <f>IF(②選手情報入力!J10="","",②選手情報入力!J10)</f>
        <v/>
      </c>
      <c r="H8" s="104" t="str">
        <f>IF(②選手情報入力!K10="","",②選手情報入力!K10)</f>
        <v/>
      </c>
      <c r="I8" s="105" t="str">
        <f>IF(②選手情報入力!L10="","",②選手情報入力!L10)</f>
        <v/>
      </c>
      <c r="J8" s="104" t="str">
        <f>IF(②選手情報入力!M10="","",②選手情報入力!M10)</f>
        <v/>
      </c>
      <c r="K8" s="105" t="str">
        <f>IF(②選手情報入力!N10="","",②選手情報入力!N10)</f>
        <v/>
      </c>
      <c r="L8" s="105" t="str">
        <f>IF(②選手情報入力!O10="","",②選手情報入力!O10)</f>
        <v/>
      </c>
      <c r="M8" s="105" t="str">
        <f>IF(②選手情報入力!P10="","",②選手情報入力!P10)</f>
        <v/>
      </c>
    </row>
    <row r="9" spans="1:13" s="96" customFormat="1" ht="18" customHeight="1">
      <c r="A9" s="106">
        <v>2</v>
      </c>
      <c r="B9" s="107" t="str">
        <f>IF(②選手情報入力!C11="","",②選手情報入力!B11&amp;②選手情報入力!C11)</f>
        <v/>
      </c>
      <c r="C9" s="131" t="str">
        <f>IF(②選手情報入力!D11="","",②選手情報入力!D11)</f>
        <v/>
      </c>
      <c r="D9" s="107" t="str">
        <f>IF(②選手情報入力!G11="","",②選手情報入力!G11)</f>
        <v/>
      </c>
      <c r="E9" s="107" t="str">
        <f>IF(②選手情報入力!H11="","",②選手情報入力!H11)</f>
        <v/>
      </c>
      <c r="F9" s="106" t="str">
        <f>IF(②選手情報入力!I11="","",②選手情報入力!I11)</f>
        <v/>
      </c>
      <c r="G9" s="107" t="str">
        <f>IF(②選手情報入力!J11="","",②選手情報入力!J11)</f>
        <v/>
      </c>
      <c r="H9" s="106" t="str">
        <f>IF(②選手情報入力!K11="","",②選手情報入力!K11)</f>
        <v/>
      </c>
      <c r="I9" s="107" t="str">
        <f>IF(②選手情報入力!L11="","",②選手情報入力!L11)</f>
        <v/>
      </c>
      <c r="J9" s="106" t="str">
        <f>IF(②選手情報入力!M11="","",②選手情報入力!M11)</f>
        <v/>
      </c>
      <c r="K9" s="107" t="str">
        <f>IF(②選手情報入力!N11="","",②選手情報入力!N11)</f>
        <v/>
      </c>
      <c r="L9" s="107" t="str">
        <f>IF(②選手情報入力!O11="","",②選手情報入力!O11)</f>
        <v/>
      </c>
      <c r="M9" s="107" t="str">
        <f>IF(②選手情報入力!P11="","",②選手情報入力!P11)</f>
        <v/>
      </c>
    </row>
    <row r="10" spans="1:13" s="96" customFormat="1" ht="18" customHeight="1">
      <c r="A10" s="106">
        <v>3</v>
      </c>
      <c r="B10" s="107" t="str">
        <f>IF(②選手情報入力!C12="","",②選手情報入力!B12&amp;②選手情報入力!C12)</f>
        <v/>
      </c>
      <c r="C10" s="131" t="str">
        <f>IF(②選手情報入力!D12="","",②選手情報入力!D12)</f>
        <v/>
      </c>
      <c r="D10" s="107" t="str">
        <f>IF(②選手情報入力!G12="","",②選手情報入力!G12)</f>
        <v/>
      </c>
      <c r="E10" s="107" t="str">
        <f>IF(②選手情報入力!H12="","",②選手情報入力!H12)</f>
        <v/>
      </c>
      <c r="F10" s="106" t="str">
        <f>IF(②選手情報入力!I12="","",②選手情報入力!I12)</f>
        <v/>
      </c>
      <c r="G10" s="107" t="str">
        <f>IF(②選手情報入力!J12="","",②選手情報入力!J12)</f>
        <v/>
      </c>
      <c r="H10" s="106" t="str">
        <f>IF(②選手情報入力!K12="","",②選手情報入力!K12)</f>
        <v/>
      </c>
      <c r="I10" s="107" t="str">
        <f>IF(②選手情報入力!L12="","",②選手情報入力!L12)</f>
        <v/>
      </c>
      <c r="J10" s="106" t="str">
        <f>IF(②選手情報入力!M12="","",②選手情報入力!M12)</f>
        <v/>
      </c>
      <c r="K10" s="107" t="str">
        <f>IF(②選手情報入力!N12="","",②選手情報入力!N12)</f>
        <v/>
      </c>
      <c r="L10" s="107" t="str">
        <f>IF(②選手情報入力!O12="","",②選手情報入力!O12)</f>
        <v/>
      </c>
      <c r="M10" s="107" t="str">
        <f>IF(②選手情報入力!P12="","",②選手情報入力!P12)</f>
        <v/>
      </c>
    </row>
    <row r="11" spans="1:13" s="96" customFormat="1" ht="18" customHeight="1">
      <c r="A11" s="106">
        <v>4</v>
      </c>
      <c r="B11" s="107" t="str">
        <f>IF(②選手情報入力!C13="","",②選手情報入力!B13&amp;②選手情報入力!C13)</f>
        <v/>
      </c>
      <c r="C11" s="131" t="str">
        <f>IF(②選手情報入力!D13="","",②選手情報入力!D13)</f>
        <v/>
      </c>
      <c r="D11" s="107" t="str">
        <f>IF(②選手情報入力!G13="","",②選手情報入力!G13)</f>
        <v/>
      </c>
      <c r="E11" s="107" t="str">
        <f>IF(②選手情報入力!H13="","",②選手情報入力!H13)</f>
        <v/>
      </c>
      <c r="F11" s="106" t="str">
        <f>IF(②選手情報入力!I13="","",②選手情報入力!I13)</f>
        <v/>
      </c>
      <c r="G11" s="107" t="str">
        <f>IF(②選手情報入力!J13="","",②選手情報入力!J13)</f>
        <v/>
      </c>
      <c r="H11" s="106" t="str">
        <f>IF(②選手情報入力!K13="","",②選手情報入力!K13)</f>
        <v/>
      </c>
      <c r="I11" s="107" t="str">
        <f>IF(②選手情報入力!L13="","",②選手情報入力!L13)</f>
        <v/>
      </c>
      <c r="J11" s="106" t="str">
        <f>IF(②選手情報入力!M13="","",②選手情報入力!M13)</f>
        <v/>
      </c>
      <c r="K11" s="107" t="str">
        <f>IF(②選手情報入力!N13="","",②選手情報入力!N13)</f>
        <v/>
      </c>
      <c r="L11" s="107" t="str">
        <f>IF(②選手情報入力!O13="","",②選手情報入力!O13)</f>
        <v/>
      </c>
      <c r="M11" s="107" t="str">
        <f>IF(②選手情報入力!P13="","",②選手情報入力!P13)</f>
        <v/>
      </c>
    </row>
    <row r="12" spans="1:13" s="96" customFormat="1" ht="18" customHeight="1">
      <c r="A12" s="110">
        <v>5</v>
      </c>
      <c r="B12" s="111" t="str">
        <f>IF(②選手情報入力!C14="","",②選手情報入力!B14&amp;②選手情報入力!C14)</f>
        <v/>
      </c>
      <c r="C12" s="132" t="str">
        <f>IF(②選手情報入力!D14="","",②選手情報入力!D14)</f>
        <v/>
      </c>
      <c r="D12" s="111" t="str">
        <f>IF(②選手情報入力!G14="","",②選手情報入力!G14)</f>
        <v/>
      </c>
      <c r="E12" s="111" t="str">
        <f>IF(②選手情報入力!H14="","",②選手情報入力!H14)</f>
        <v/>
      </c>
      <c r="F12" s="110" t="str">
        <f>IF(②選手情報入力!I14="","",②選手情報入力!I14)</f>
        <v/>
      </c>
      <c r="G12" s="111" t="str">
        <f>IF(②選手情報入力!J14="","",②選手情報入力!J14)</f>
        <v/>
      </c>
      <c r="H12" s="110" t="str">
        <f>IF(②選手情報入力!K14="","",②選手情報入力!K14)</f>
        <v/>
      </c>
      <c r="I12" s="111" t="str">
        <f>IF(②選手情報入力!L14="","",②選手情報入力!L14)</f>
        <v/>
      </c>
      <c r="J12" s="110" t="str">
        <f>IF(②選手情報入力!M14="","",②選手情報入力!M14)</f>
        <v/>
      </c>
      <c r="K12" s="111" t="str">
        <f>IF(②選手情報入力!N14="","",②選手情報入力!N14)</f>
        <v/>
      </c>
      <c r="L12" s="111" t="str">
        <f>IF(②選手情報入力!O14="","",②選手情報入力!O14)</f>
        <v/>
      </c>
      <c r="M12" s="111" t="str">
        <f>IF(②選手情報入力!P14="","",②選手情報入力!P14)</f>
        <v/>
      </c>
    </row>
    <row r="13" spans="1:13" s="96" customFormat="1" ht="18" customHeight="1">
      <c r="A13" s="104">
        <v>6</v>
      </c>
      <c r="B13" s="105" t="str">
        <f>IF(②選手情報入力!C15="","",②選手情報入力!B15&amp;②選手情報入力!C15)</f>
        <v/>
      </c>
      <c r="C13" s="130" t="str">
        <f>IF(②選手情報入力!D15="","",②選手情報入力!D15)</f>
        <v/>
      </c>
      <c r="D13" s="105" t="str">
        <f>IF(②選手情報入力!G15="","",②選手情報入力!G15)</f>
        <v/>
      </c>
      <c r="E13" s="105" t="str">
        <f>IF(②選手情報入力!H15="","",②選手情報入力!H15)</f>
        <v/>
      </c>
      <c r="F13" s="104" t="str">
        <f>IF(②選手情報入力!I15="","",②選手情報入力!I15)</f>
        <v/>
      </c>
      <c r="G13" s="105" t="str">
        <f>IF(②選手情報入力!J15="","",②選手情報入力!J15)</f>
        <v/>
      </c>
      <c r="H13" s="104" t="str">
        <f>IF(②選手情報入力!K15="","",②選手情報入力!K15)</f>
        <v/>
      </c>
      <c r="I13" s="105" t="str">
        <f>IF(②選手情報入力!L15="","",②選手情報入力!L15)</f>
        <v/>
      </c>
      <c r="J13" s="104" t="str">
        <f>IF(②選手情報入力!M15="","",②選手情報入力!M15)</f>
        <v/>
      </c>
      <c r="K13" s="105" t="str">
        <f>IF(②選手情報入力!N15="","",②選手情報入力!N15)</f>
        <v/>
      </c>
      <c r="L13" s="105" t="str">
        <f>IF(②選手情報入力!O15="","",②選手情報入力!O15)</f>
        <v/>
      </c>
      <c r="M13" s="105" t="str">
        <f>IF(②選手情報入力!P15="","",②選手情報入力!P15)</f>
        <v/>
      </c>
    </row>
    <row r="14" spans="1:13" s="96" customFormat="1" ht="18" customHeight="1">
      <c r="A14" s="106">
        <v>7</v>
      </c>
      <c r="B14" s="107" t="str">
        <f>IF(②選手情報入力!C16="","",②選手情報入力!B16&amp;②選手情報入力!C16)</f>
        <v/>
      </c>
      <c r="C14" s="131" t="str">
        <f>IF(②選手情報入力!D16="","",②選手情報入力!D16)</f>
        <v/>
      </c>
      <c r="D14" s="107" t="str">
        <f>IF(②選手情報入力!G16="","",②選手情報入力!G16)</f>
        <v/>
      </c>
      <c r="E14" s="107" t="str">
        <f>IF(②選手情報入力!H16="","",②選手情報入力!H16)</f>
        <v/>
      </c>
      <c r="F14" s="106" t="str">
        <f>IF(②選手情報入力!I16="","",②選手情報入力!I16)</f>
        <v/>
      </c>
      <c r="G14" s="107" t="str">
        <f>IF(②選手情報入力!J16="","",②選手情報入力!J16)</f>
        <v/>
      </c>
      <c r="H14" s="106" t="str">
        <f>IF(②選手情報入力!K16="","",②選手情報入力!K16)</f>
        <v/>
      </c>
      <c r="I14" s="107" t="str">
        <f>IF(②選手情報入力!L16="","",②選手情報入力!L16)</f>
        <v/>
      </c>
      <c r="J14" s="106" t="str">
        <f>IF(②選手情報入力!M16="","",②選手情報入力!M16)</f>
        <v/>
      </c>
      <c r="K14" s="107" t="str">
        <f>IF(②選手情報入力!N16="","",②選手情報入力!N16)</f>
        <v/>
      </c>
      <c r="L14" s="107" t="str">
        <f>IF(②選手情報入力!O16="","",②選手情報入力!O16)</f>
        <v/>
      </c>
      <c r="M14" s="107" t="str">
        <f>IF(②選手情報入力!P16="","",②選手情報入力!P16)</f>
        <v/>
      </c>
    </row>
    <row r="15" spans="1:13" s="96" customFormat="1" ht="18" customHeight="1">
      <c r="A15" s="106">
        <v>8</v>
      </c>
      <c r="B15" s="107" t="str">
        <f>IF(②選手情報入力!C17="","",②選手情報入力!B17&amp;②選手情報入力!C17)</f>
        <v/>
      </c>
      <c r="C15" s="131" t="str">
        <f>IF(②選手情報入力!D17="","",②選手情報入力!D17)</f>
        <v/>
      </c>
      <c r="D15" s="107" t="str">
        <f>IF(②選手情報入力!G17="","",②選手情報入力!G17)</f>
        <v/>
      </c>
      <c r="E15" s="107" t="str">
        <f>IF(②選手情報入力!H17="","",②選手情報入力!H17)</f>
        <v/>
      </c>
      <c r="F15" s="106" t="str">
        <f>IF(②選手情報入力!I17="","",②選手情報入力!I17)</f>
        <v/>
      </c>
      <c r="G15" s="107" t="str">
        <f>IF(②選手情報入力!J17="","",②選手情報入力!J17)</f>
        <v/>
      </c>
      <c r="H15" s="106" t="str">
        <f>IF(②選手情報入力!K17="","",②選手情報入力!K17)</f>
        <v/>
      </c>
      <c r="I15" s="107" t="str">
        <f>IF(②選手情報入力!L17="","",②選手情報入力!L17)</f>
        <v/>
      </c>
      <c r="J15" s="106" t="str">
        <f>IF(②選手情報入力!M17="","",②選手情報入力!M17)</f>
        <v/>
      </c>
      <c r="K15" s="107" t="str">
        <f>IF(②選手情報入力!N17="","",②選手情報入力!N17)</f>
        <v/>
      </c>
      <c r="L15" s="107" t="str">
        <f>IF(②選手情報入力!O17="","",②選手情報入力!O17)</f>
        <v/>
      </c>
      <c r="M15" s="107" t="str">
        <f>IF(②選手情報入力!P17="","",②選手情報入力!P17)</f>
        <v/>
      </c>
    </row>
    <row r="16" spans="1:13" s="96" customFormat="1" ht="18" customHeight="1">
      <c r="A16" s="106">
        <v>9</v>
      </c>
      <c r="B16" s="107" t="str">
        <f>IF(②選手情報入力!C18="","",②選手情報入力!B18&amp;②選手情報入力!C18)</f>
        <v/>
      </c>
      <c r="C16" s="131" t="str">
        <f>IF(②選手情報入力!D18="","",②選手情報入力!D18)</f>
        <v/>
      </c>
      <c r="D16" s="107" t="str">
        <f>IF(②選手情報入力!G18="","",②選手情報入力!G18)</f>
        <v/>
      </c>
      <c r="E16" s="107" t="str">
        <f>IF(②選手情報入力!H18="","",②選手情報入力!H18)</f>
        <v/>
      </c>
      <c r="F16" s="106" t="str">
        <f>IF(②選手情報入力!I18="","",②選手情報入力!I18)</f>
        <v/>
      </c>
      <c r="G16" s="107" t="str">
        <f>IF(②選手情報入力!J18="","",②選手情報入力!J18)</f>
        <v/>
      </c>
      <c r="H16" s="106" t="str">
        <f>IF(②選手情報入力!K18="","",②選手情報入力!K18)</f>
        <v/>
      </c>
      <c r="I16" s="107" t="str">
        <f>IF(②選手情報入力!L18="","",②選手情報入力!L18)</f>
        <v/>
      </c>
      <c r="J16" s="106" t="str">
        <f>IF(②選手情報入力!M18="","",②選手情報入力!M18)</f>
        <v/>
      </c>
      <c r="K16" s="107" t="str">
        <f>IF(②選手情報入力!N18="","",②選手情報入力!N18)</f>
        <v/>
      </c>
      <c r="L16" s="107" t="str">
        <f>IF(②選手情報入力!O18="","",②選手情報入力!O18)</f>
        <v/>
      </c>
      <c r="M16" s="107" t="str">
        <f>IF(②選手情報入力!P18="","",②選手情報入力!P18)</f>
        <v/>
      </c>
    </row>
    <row r="17" spans="1:13" s="96" customFormat="1" ht="18" customHeight="1">
      <c r="A17" s="108">
        <v>10</v>
      </c>
      <c r="B17" s="109" t="str">
        <f>IF(②選手情報入力!C19="","",②選手情報入力!B19&amp;②選手情報入力!C19)</f>
        <v/>
      </c>
      <c r="C17" s="133" t="str">
        <f>IF(②選手情報入力!D19="","",②選手情報入力!D19)</f>
        <v/>
      </c>
      <c r="D17" s="109" t="str">
        <f>IF(②選手情報入力!G19="","",②選手情報入力!G19)</f>
        <v/>
      </c>
      <c r="E17" s="109" t="str">
        <f>IF(②選手情報入力!H19="","",②選手情報入力!H19)</f>
        <v/>
      </c>
      <c r="F17" s="108" t="str">
        <f>IF(②選手情報入力!I19="","",②選手情報入力!I19)</f>
        <v/>
      </c>
      <c r="G17" s="109" t="str">
        <f>IF(②選手情報入力!J19="","",②選手情報入力!J19)</f>
        <v/>
      </c>
      <c r="H17" s="108" t="str">
        <f>IF(②選手情報入力!K19="","",②選手情報入力!K19)</f>
        <v/>
      </c>
      <c r="I17" s="109" t="str">
        <f>IF(②選手情報入力!L19="","",②選手情報入力!L19)</f>
        <v/>
      </c>
      <c r="J17" s="108" t="str">
        <f>IF(②選手情報入力!M19="","",②選手情報入力!M19)</f>
        <v/>
      </c>
      <c r="K17" s="109" t="str">
        <f>IF(②選手情報入力!N19="","",②選手情報入力!N19)</f>
        <v/>
      </c>
      <c r="L17" s="109" t="str">
        <f>IF(②選手情報入力!O19="","",②選手情報入力!O19)</f>
        <v/>
      </c>
      <c r="M17" s="109" t="str">
        <f>IF(②選手情報入力!P19="","",②選手情報入力!P19)</f>
        <v/>
      </c>
    </row>
    <row r="18" spans="1:13" s="96" customFormat="1" ht="18" customHeight="1">
      <c r="A18" s="112">
        <v>11</v>
      </c>
      <c r="B18" s="113" t="str">
        <f>IF(②選手情報入力!C20="","",②選手情報入力!B20&amp;②選手情報入力!C20)</f>
        <v/>
      </c>
      <c r="C18" s="134" t="str">
        <f>IF(②選手情報入力!D20="","",②選手情報入力!D20)</f>
        <v/>
      </c>
      <c r="D18" s="113" t="str">
        <f>IF(②選手情報入力!G20="","",②選手情報入力!G20)</f>
        <v/>
      </c>
      <c r="E18" s="113" t="str">
        <f>IF(②選手情報入力!H20="","",②選手情報入力!H20)</f>
        <v/>
      </c>
      <c r="F18" s="112" t="str">
        <f>IF(②選手情報入力!I20="","",②選手情報入力!I20)</f>
        <v/>
      </c>
      <c r="G18" s="113" t="str">
        <f>IF(②選手情報入力!J20="","",②選手情報入力!J20)</f>
        <v/>
      </c>
      <c r="H18" s="112" t="str">
        <f>IF(②選手情報入力!K20="","",②選手情報入力!K20)</f>
        <v/>
      </c>
      <c r="I18" s="113" t="str">
        <f>IF(②選手情報入力!L20="","",②選手情報入力!L20)</f>
        <v/>
      </c>
      <c r="J18" s="112" t="str">
        <f>IF(②選手情報入力!M20="","",②選手情報入力!M20)</f>
        <v/>
      </c>
      <c r="K18" s="113" t="str">
        <f>IF(②選手情報入力!N20="","",②選手情報入力!N20)</f>
        <v/>
      </c>
      <c r="L18" s="113" t="str">
        <f>IF(②選手情報入力!O20="","",②選手情報入力!O20)</f>
        <v/>
      </c>
      <c r="M18" s="113" t="str">
        <f>IF(②選手情報入力!P20="","",②選手情報入力!P20)</f>
        <v/>
      </c>
    </row>
    <row r="19" spans="1:13" s="96" customFormat="1" ht="18" customHeight="1">
      <c r="A19" s="106">
        <v>12</v>
      </c>
      <c r="B19" s="107" t="str">
        <f>IF(②選手情報入力!C21="","",②選手情報入力!B21&amp;②選手情報入力!C21)</f>
        <v/>
      </c>
      <c r="C19" s="131" t="str">
        <f>IF(②選手情報入力!D21="","",②選手情報入力!D21)</f>
        <v/>
      </c>
      <c r="D19" s="107" t="str">
        <f>IF(②選手情報入力!G21="","",②選手情報入力!G21)</f>
        <v/>
      </c>
      <c r="E19" s="107" t="str">
        <f>IF(②選手情報入力!H21="","",②選手情報入力!H21)</f>
        <v/>
      </c>
      <c r="F19" s="106" t="str">
        <f>IF(②選手情報入力!I21="","",②選手情報入力!I21)</f>
        <v/>
      </c>
      <c r="G19" s="107" t="str">
        <f>IF(②選手情報入力!J21="","",②選手情報入力!J21)</f>
        <v/>
      </c>
      <c r="H19" s="106" t="str">
        <f>IF(②選手情報入力!K21="","",②選手情報入力!K21)</f>
        <v/>
      </c>
      <c r="I19" s="107" t="str">
        <f>IF(②選手情報入力!L21="","",②選手情報入力!L21)</f>
        <v/>
      </c>
      <c r="J19" s="106" t="str">
        <f>IF(②選手情報入力!M21="","",②選手情報入力!M21)</f>
        <v/>
      </c>
      <c r="K19" s="107" t="str">
        <f>IF(②選手情報入力!N21="","",②選手情報入力!N21)</f>
        <v/>
      </c>
      <c r="L19" s="107" t="str">
        <f>IF(②選手情報入力!O21="","",②選手情報入力!O21)</f>
        <v/>
      </c>
      <c r="M19" s="107" t="str">
        <f>IF(②選手情報入力!P21="","",②選手情報入力!P21)</f>
        <v/>
      </c>
    </row>
    <row r="20" spans="1:13" s="96" customFormat="1" ht="18" customHeight="1">
      <c r="A20" s="106">
        <v>13</v>
      </c>
      <c r="B20" s="107" t="str">
        <f>IF(②選手情報入力!C22="","",②選手情報入力!B22&amp;②選手情報入力!C22)</f>
        <v/>
      </c>
      <c r="C20" s="131" t="str">
        <f>IF(②選手情報入力!D22="","",②選手情報入力!D22)</f>
        <v/>
      </c>
      <c r="D20" s="107" t="str">
        <f>IF(②選手情報入力!G22="","",②選手情報入力!G22)</f>
        <v/>
      </c>
      <c r="E20" s="107" t="str">
        <f>IF(②選手情報入力!H22="","",②選手情報入力!H22)</f>
        <v/>
      </c>
      <c r="F20" s="106" t="str">
        <f>IF(②選手情報入力!I22="","",②選手情報入力!I22)</f>
        <v/>
      </c>
      <c r="G20" s="107" t="str">
        <f>IF(②選手情報入力!J22="","",②選手情報入力!J22)</f>
        <v/>
      </c>
      <c r="H20" s="106" t="str">
        <f>IF(②選手情報入力!K22="","",②選手情報入力!K22)</f>
        <v/>
      </c>
      <c r="I20" s="107" t="str">
        <f>IF(②選手情報入力!L22="","",②選手情報入力!L22)</f>
        <v/>
      </c>
      <c r="J20" s="106" t="str">
        <f>IF(②選手情報入力!M22="","",②選手情報入力!M22)</f>
        <v/>
      </c>
      <c r="K20" s="107" t="str">
        <f>IF(②選手情報入力!N22="","",②選手情報入力!N22)</f>
        <v/>
      </c>
      <c r="L20" s="107" t="str">
        <f>IF(②選手情報入力!O22="","",②選手情報入力!O22)</f>
        <v/>
      </c>
      <c r="M20" s="107" t="str">
        <f>IF(②選手情報入力!P22="","",②選手情報入力!P22)</f>
        <v/>
      </c>
    </row>
    <row r="21" spans="1:13" s="96" customFormat="1" ht="18" customHeight="1">
      <c r="A21" s="106">
        <v>14</v>
      </c>
      <c r="B21" s="107" t="str">
        <f>IF(②選手情報入力!C23="","",②選手情報入力!B23&amp;②選手情報入力!C23)</f>
        <v/>
      </c>
      <c r="C21" s="131" t="str">
        <f>IF(②選手情報入力!D23="","",②選手情報入力!D23)</f>
        <v/>
      </c>
      <c r="D21" s="107" t="str">
        <f>IF(②選手情報入力!G23="","",②選手情報入力!G23)</f>
        <v/>
      </c>
      <c r="E21" s="107" t="str">
        <f>IF(②選手情報入力!H23="","",②選手情報入力!H23)</f>
        <v/>
      </c>
      <c r="F21" s="106" t="str">
        <f>IF(②選手情報入力!I23="","",②選手情報入力!I23)</f>
        <v/>
      </c>
      <c r="G21" s="107" t="str">
        <f>IF(②選手情報入力!J23="","",②選手情報入力!J23)</f>
        <v/>
      </c>
      <c r="H21" s="106" t="str">
        <f>IF(②選手情報入力!K23="","",②選手情報入力!K23)</f>
        <v/>
      </c>
      <c r="I21" s="107" t="str">
        <f>IF(②選手情報入力!L23="","",②選手情報入力!L23)</f>
        <v/>
      </c>
      <c r="J21" s="106" t="str">
        <f>IF(②選手情報入力!M23="","",②選手情報入力!M23)</f>
        <v/>
      </c>
      <c r="K21" s="107" t="str">
        <f>IF(②選手情報入力!N23="","",②選手情報入力!N23)</f>
        <v/>
      </c>
      <c r="L21" s="107" t="str">
        <f>IF(②選手情報入力!O23="","",②選手情報入力!O23)</f>
        <v/>
      </c>
      <c r="M21" s="107" t="str">
        <f>IF(②選手情報入力!P23="","",②選手情報入力!P23)</f>
        <v/>
      </c>
    </row>
    <row r="22" spans="1:13" s="96" customFormat="1" ht="18" customHeight="1">
      <c r="A22" s="110">
        <v>15</v>
      </c>
      <c r="B22" s="111" t="str">
        <f>IF(②選手情報入力!C24="","",②選手情報入力!B24&amp;②選手情報入力!C24)</f>
        <v/>
      </c>
      <c r="C22" s="132" t="str">
        <f>IF(②選手情報入力!D24="","",②選手情報入力!D24)</f>
        <v/>
      </c>
      <c r="D22" s="111" t="str">
        <f>IF(②選手情報入力!G24="","",②選手情報入力!G24)</f>
        <v/>
      </c>
      <c r="E22" s="111" t="str">
        <f>IF(②選手情報入力!H24="","",②選手情報入力!H24)</f>
        <v/>
      </c>
      <c r="F22" s="110" t="str">
        <f>IF(②選手情報入力!I24="","",②選手情報入力!I24)</f>
        <v/>
      </c>
      <c r="G22" s="111" t="str">
        <f>IF(②選手情報入力!J24="","",②選手情報入力!J24)</f>
        <v/>
      </c>
      <c r="H22" s="110" t="str">
        <f>IF(②選手情報入力!K24="","",②選手情報入力!K24)</f>
        <v/>
      </c>
      <c r="I22" s="111" t="str">
        <f>IF(②選手情報入力!L24="","",②選手情報入力!L24)</f>
        <v/>
      </c>
      <c r="J22" s="110" t="str">
        <f>IF(②選手情報入力!M24="","",②選手情報入力!M24)</f>
        <v/>
      </c>
      <c r="K22" s="111" t="str">
        <f>IF(②選手情報入力!N24="","",②選手情報入力!N24)</f>
        <v/>
      </c>
      <c r="L22" s="111" t="str">
        <f>IF(②選手情報入力!O24="","",②選手情報入力!O24)</f>
        <v/>
      </c>
      <c r="M22" s="111" t="str">
        <f>IF(②選手情報入力!P24="","",②選手情報入力!P24)</f>
        <v/>
      </c>
    </row>
    <row r="23" spans="1:13" s="96" customFormat="1" ht="18" customHeight="1">
      <c r="A23" s="104">
        <v>16</v>
      </c>
      <c r="B23" s="105" t="str">
        <f>IF(②選手情報入力!C25="","",②選手情報入力!B25&amp;②選手情報入力!C25)</f>
        <v/>
      </c>
      <c r="C23" s="130" t="str">
        <f>IF(②選手情報入力!D25="","",②選手情報入力!D25)</f>
        <v/>
      </c>
      <c r="D23" s="105" t="str">
        <f>IF(②選手情報入力!G25="","",②選手情報入力!G25)</f>
        <v/>
      </c>
      <c r="E23" s="105" t="str">
        <f>IF(②選手情報入力!H25="","",②選手情報入力!H25)</f>
        <v/>
      </c>
      <c r="F23" s="104" t="str">
        <f>IF(②選手情報入力!I25="","",②選手情報入力!I25)</f>
        <v/>
      </c>
      <c r="G23" s="105" t="str">
        <f>IF(②選手情報入力!J25="","",②選手情報入力!J25)</f>
        <v/>
      </c>
      <c r="H23" s="104" t="str">
        <f>IF(②選手情報入力!K25="","",②選手情報入力!K25)</f>
        <v/>
      </c>
      <c r="I23" s="105" t="str">
        <f>IF(②選手情報入力!L25="","",②選手情報入力!L25)</f>
        <v/>
      </c>
      <c r="J23" s="104" t="str">
        <f>IF(②選手情報入力!M25="","",②選手情報入力!M25)</f>
        <v/>
      </c>
      <c r="K23" s="105" t="str">
        <f>IF(②選手情報入力!N25="","",②選手情報入力!N25)</f>
        <v/>
      </c>
      <c r="L23" s="105" t="str">
        <f>IF(②選手情報入力!O25="","",②選手情報入力!O25)</f>
        <v/>
      </c>
      <c r="M23" s="105" t="str">
        <f>IF(②選手情報入力!P25="","",②選手情報入力!P25)</f>
        <v/>
      </c>
    </row>
    <row r="24" spans="1:13" s="96" customFormat="1" ht="18" customHeight="1">
      <c r="A24" s="106">
        <v>17</v>
      </c>
      <c r="B24" s="107" t="str">
        <f>IF(②選手情報入力!C26="","",②選手情報入力!B26&amp;②選手情報入力!C26)</f>
        <v/>
      </c>
      <c r="C24" s="131" t="str">
        <f>IF(②選手情報入力!D26="","",②選手情報入力!D26)</f>
        <v/>
      </c>
      <c r="D24" s="107" t="str">
        <f>IF(②選手情報入力!G26="","",②選手情報入力!G26)</f>
        <v/>
      </c>
      <c r="E24" s="107" t="str">
        <f>IF(②選手情報入力!H26="","",②選手情報入力!H26)</f>
        <v/>
      </c>
      <c r="F24" s="106" t="str">
        <f>IF(②選手情報入力!I26="","",②選手情報入力!I26)</f>
        <v/>
      </c>
      <c r="G24" s="107" t="str">
        <f>IF(②選手情報入力!J26="","",②選手情報入力!J26)</f>
        <v/>
      </c>
      <c r="H24" s="106" t="str">
        <f>IF(②選手情報入力!K26="","",②選手情報入力!K26)</f>
        <v/>
      </c>
      <c r="I24" s="107" t="str">
        <f>IF(②選手情報入力!L26="","",②選手情報入力!L26)</f>
        <v/>
      </c>
      <c r="J24" s="106" t="str">
        <f>IF(②選手情報入力!M26="","",②選手情報入力!M26)</f>
        <v/>
      </c>
      <c r="K24" s="107" t="str">
        <f>IF(②選手情報入力!N26="","",②選手情報入力!N26)</f>
        <v/>
      </c>
      <c r="L24" s="107" t="str">
        <f>IF(②選手情報入力!O26="","",②選手情報入力!O26)</f>
        <v/>
      </c>
      <c r="M24" s="107" t="str">
        <f>IF(②選手情報入力!P26="","",②選手情報入力!P26)</f>
        <v/>
      </c>
    </row>
    <row r="25" spans="1:13" s="96" customFormat="1" ht="18" customHeight="1">
      <c r="A25" s="106">
        <v>18</v>
      </c>
      <c r="B25" s="107" t="str">
        <f>IF(②選手情報入力!C27="","",②選手情報入力!B27&amp;②選手情報入力!C27)</f>
        <v/>
      </c>
      <c r="C25" s="131" t="str">
        <f>IF(②選手情報入力!D27="","",②選手情報入力!D27)</f>
        <v/>
      </c>
      <c r="D25" s="107" t="str">
        <f>IF(②選手情報入力!G27="","",②選手情報入力!G27)</f>
        <v/>
      </c>
      <c r="E25" s="107" t="str">
        <f>IF(②選手情報入力!H27="","",②選手情報入力!H27)</f>
        <v/>
      </c>
      <c r="F25" s="106" t="str">
        <f>IF(②選手情報入力!I27="","",②選手情報入力!I27)</f>
        <v/>
      </c>
      <c r="G25" s="107" t="str">
        <f>IF(②選手情報入力!J27="","",②選手情報入力!J27)</f>
        <v/>
      </c>
      <c r="H25" s="106" t="str">
        <f>IF(②選手情報入力!K27="","",②選手情報入力!K27)</f>
        <v/>
      </c>
      <c r="I25" s="107" t="str">
        <f>IF(②選手情報入力!L27="","",②選手情報入力!L27)</f>
        <v/>
      </c>
      <c r="J25" s="106" t="str">
        <f>IF(②選手情報入力!M27="","",②選手情報入力!M27)</f>
        <v/>
      </c>
      <c r="K25" s="107" t="str">
        <f>IF(②選手情報入力!N27="","",②選手情報入力!N27)</f>
        <v/>
      </c>
      <c r="L25" s="107" t="str">
        <f>IF(②選手情報入力!O27="","",②選手情報入力!O27)</f>
        <v/>
      </c>
      <c r="M25" s="107" t="str">
        <f>IF(②選手情報入力!P27="","",②選手情報入力!P27)</f>
        <v/>
      </c>
    </row>
    <row r="26" spans="1:13" s="96" customFormat="1" ht="18" customHeight="1">
      <c r="A26" s="106">
        <v>19</v>
      </c>
      <c r="B26" s="107" t="str">
        <f>IF(②選手情報入力!C28="","",②選手情報入力!B28&amp;②選手情報入力!C28)</f>
        <v/>
      </c>
      <c r="C26" s="131" t="str">
        <f>IF(②選手情報入力!D28="","",②選手情報入力!D28)</f>
        <v/>
      </c>
      <c r="D26" s="107" t="str">
        <f>IF(②選手情報入力!G28="","",②選手情報入力!G28)</f>
        <v/>
      </c>
      <c r="E26" s="107" t="str">
        <f>IF(②選手情報入力!H28="","",②選手情報入力!H28)</f>
        <v/>
      </c>
      <c r="F26" s="106" t="str">
        <f>IF(②選手情報入力!I28="","",②選手情報入力!I28)</f>
        <v/>
      </c>
      <c r="G26" s="107" t="str">
        <f>IF(②選手情報入力!J28="","",②選手情報入力!J28)</f>
        <v/>
      </c>
      <c r="H26" s="106" t="str">
        <f>IF(②選手情報入力!K28="","",②選手情報入力!K28)</f>
        <v/>
      </c>
      <c r="I26" s="107" t="str">
        <f>IF(②選手情報入力!L28="","",②選手情報入力!L28)</f>
        <v/>
      </c>
      <c r="J26" s="106" t="str">
        <f>IF(②選手情報入力!M28="","",②選手情報入力!M28)</f>
        <v/>
      </c>
      <c r="K26" s="107" t="str">
        <f>IF(②選手情報入力!N28="","",②選手情報入力!N28)</f>
        <v/>
      </c>
      <c r="L26" s="107" t="str">
        <f>IF(②選手情報入力!O28="","",②選手情報入力!O28)</f>
        <v/>
      </c>
      <c r="M26" s="107" t="str">
        <f>IF(②選手情報入力!P28="","",②選手情報入力!P28)</f>
        <v/>
      </c>
    </row>
    <row r="27" spans="1:13" s="96" customFormat="1" ht="18" customHeight="1">
      <c r="A27" s="108">
        <v>20</v>
      </c>
      <c r="B27" s="109" t="str">
        <f>IF(②選手情報入力!C29="","",②選手情報入力!B29&amp;②選手情報入力!C29)</f>
        <v/>
      </c>
      <c r="C27" s="133" t="str">
        <f>IF(②選手情報入力!D29="","",②選手情報入力!D29)</f>
        <v/>
      </c>
      <c r="D27" s="109" t="str">
        <f>IF(②選手情報入力!G29="","",②選手情報入力!G29)</f>
        <v/>
      </c>
      <c r="E27" s="109" t="str">
        <f>IF(②選手情報入力!H29="","",②選手情報入力!H29)</f>
        <v/>
      </c>
      <c r="F27" s="108" t="str">
        <f>IF(②選手情報入力!I29="","",②選手情報入力!I29)</f>
        <v/>
      </c>
      <c r="G27" s="109" t="str">
        <f>IF(②選手情報入力!J29="","",②選手情報入力!J29)</f>
        <v/>
      </c>
      <c r="H27" s="108" t="str">
        <f>IF(②選手情報入力!K29="","",②選手情報入力!K29)</f>
        <v/>
      </c>
      <c r="I27" s="109" t="str">
        <f>IF(②選手情報入力!L29="","",②選手情報入力!L29)</f>
        <v/>
      </c>
      <c r="J27" s="108" t="str">
        <f>IF(②選手情報入力!M29="","",②選手情報入力!M29)</f>
        <v/>
      </c>
      <c r="K27" s="109" t="str">
        <f>IF(②選手情報入力!N29="","",②選手情報入力!N29)</f>
        <v/>
      </c>
      <c r="L27" s="109" t="str">
        <f>IF(②選手情報入力!O29="","",②選手情報入力!O29)</f>
        <v/>
      </c>
      <c r="M27" s="109" t="str">
        <f>IF(②選手情報入力!P29="","",②選手情報入力!P29)</f>
        <v/>
      </c>
    </row>
    <row r="28" spans="1:13" s="96" customFormat="1" ht="18" customHeight="1">
      <c r="A28" s="112">
        <v>21</v>
      </c>
      <c r="B28" s="113" t="str">
        <f>IF(②選手情報入力!C30="","",②選手情報入力!B30&amp;②選手情報入力!C30)</f>
        <v/>
      </c>
      <c r="C28" s="134" t="str">
        <f>IF(②選手情報入力!D30="","",②選手情報入力!D30)</f>
        <v/>
      </c>
      <c r="D28" s="113" t="str">
        <f>IF(②選手情報入力!G30="","",②選手情報入力!G30)</f>
        <v/>
      </c>
      <c r="E28" s="113" t="str">
        <f>IF(②選手情報入力!H30="","",②選手情報入力!H30)</f>
        <v/>
      </c>
      <c r="F28" s="112" t="str">
        <f>IF(②選手情報入力!I30="","",②選手情報入力!I30)</f>
        <v/>
      </c>
      <c r="G28" s="113" t="str">
        <f>IF(②選手情報入力!J30="","",②選手情報入力!J30)</f>
        <v/>
      </c>
      <c r="H28" s="112" t="str">
        <f>IF(②選手情報入力!K30="","",②選手情報入力!K30)</f>
        <v/>
      </c>
      <c r="I28" s="113" t="str">
        <f>IF(②選手情報入力!L30="","",②選手情報入力!L30)</f>
        <v/>
      </c>
      <c r="J28" s="112" t="str">
        <f>IF(②選手情報入力!M30="","",②選手情報入力!M30)</f>
        <v/>
      </c>
      <c r="K28" s="113" t="str">
        <f>IF(②選手情報入力!N30="","",②選手情報入力!N30)</f>
        <v/>
      </c>
      <c r="L28" s="113" t="str">
        <f>IF(②選手情報入力!O30="","",②選手情報入力!O30)</f>
        <v/>
      </c>
      <c r="M28" s="113" t="str">
        <f>IF(②選手情報入力!P30="","",②選手情報入力!P30)</f>
        <v/>
      </c>
    </row>
    <row r="29" spans="1:13" s="96" customFormat="1" ht="18" customHeight="1">
      <c r="A29" s="106">
        <v>22</v>
      </c>
      <c r="B29" s="107" t="str">
        <f>IF(②選手情報入力!C31="","",②選手情報入力!B31&amp;②選手情報入力!C31)</f>
        <v/>
      </c>
      <c r="C29" s="131" t="str">
        <f>IF(②選手情報入力!D31="","",②選手情報入力!D31)</f>
        <v/>
      </c>
      <c r="D29" s="107" t="str">
        <f>IF(②選手情報入力!G31="","",②選手情報入力!G31)</f>
        <v/>
      </c>
      <c r="E29" s="107" t="str">
        <f>IF(②選手情報入力!H31="","",②選手情報入力!H31)</f>
        <v/>
      </c>
      <c r="F29" s="106" t="str">
        <f>IF(②選手情報入力!I31="","",②選手情報入力!I31)</f>
        <v/>
      </c>
      <c r="G29" s="107" t="str">
        <f>IF(②選手情報入力!J31="","",②選手情報入力!J31)</f>
        <v/>
      </c>
      <c r="H29" s="106" t="str">
        <f>IF(②選手情報入力!K31="","",②選手情報入力!K31)</f>
        <v/>
      </c>
      <c r="I29" s="107" t="str">
        <f>IF(②選手情報入力!L31="","",②選手情報入力!L31)</f>
        <v/>
      </c>
      <c r="J29" s="106" t="str">
        <f>IF(②選手情報入力!M31="","",②選手情報入力!M31)</f>
        <v/>
      </c>
      <c r="K29" s="107" t="str">
        <f>IF(②選手情報入力!N31="","",②選手情報入力!N31)</f>
        <v/>
      </c>
      <c r="L29" s="107" t="str">
        <f>IF(②選手情報入力!O31="","",②選手情報入力!O31)</f>
        <v/>
      </c>
      <c r="M29" s="107" t="str">
        <f>IF(②選手情報入力!P31="","",②選手情報入力!P31)</f>
        <v/>
      </c>
    </row>
    <row r="30" spans="1:13" s="96" customFormat="1" ht="18" customHeight="1">
      <c r="A30" s="106">
        <v>23</v>
      </c>
      <c r="B30" s="107" t="str">
        <f>IF(②選手情報入力!C32="","",②選手情報入力!B32&amp;②選手情報入力!C32)</f>
        <v/>
      </c>
      <c r="C30" s="131" t="str">
        <f>IF(②選手情報入力!D32="","",②選手情報入力!D32)</f>
        <v/>
      </c>
      <c r="D30" s="107" t="str">
        <f>IF(②選手情報入力!G32="","",②選手情報入力!G32)</f>
        <v/>
      </c>
      <c r="E30" s="107" t="str">
        <f>IF(②選手情報入力!H32="","",②選手情報入力!H32)</f>
        <v/>
      </c>
      <c r="F30" s="106" t="str">
        <f>IF(②選手情報入力!I32="","",②選手情報入力!I32)</f>
        <v/>
      </c>
      <c r="G30" s="107" t="str">
        <f>IF(②選手情報入力!J32="","",②選手情報入力!J32)</f>
        <v/>
      </c>
      <c r="H30" s="106" t="str">
        <f>IF(②選手情報入力!K32="","",②選手情報入力!K32)</f>
        <v/>
      </c>
      <c r="I30" s="107" t="str">
        <f>IF(②選手情報入力!L32="","",②選手情報入力!L32)</f>
        <v/>
      </c>
      <c r="J30" s="106" t="str">
        <f>IF(②選手情報入力!M32="","",②選手情報入力!M32)</f>
        <v/>
      </c>
      <c r="K30" s="107" t="str">
        <f>IF(②選手情報入力!N32="","",②選手情報入力!N32)</f>
        <v/>
      </c>
      <c r="L30" s="107" t="str">
        <f>IF(②選手情報入力!O32="","",②選手情報入力!O32)</f>
        <v/>
      </c>
      <c r="M30" s="107" t="str">
        <f>IF(②選手情報入力!P32="","",②選手情報入力!P32)</f>
        <v/>
      </c>
    </row>
    <row r="31" spans="1:13" s="96" customFormat="1" ht="18" customHeight="1">
      <c r="A31" s="106">
        <v>24</v>
      </c>
      <c r="B31" s="107" t="str">
        <f>IF(②選手情報入力!C33="","",②選手情報入力!B33&amp;②選手情報入力!C33)</f>
        <v/>
      </c>
      <c r="C31" s="131" t="str">
        <f>IF(②選手情報入力!D33="","",②選手情報入力!D33)</f>
        <v/>
      </c>
      <c r="D31" s="107" t="str">
        <f>IF(②選手情報入力!G33="","",②選手情報入力!G33)</f>
        <v/>
      </c>
      <c r="E31" s="107" t="str">
        <f>IF(②選手情報入力!H33="","",②選手情報入力!H33)</f>
        <v/>
      </c>
      <c r="F31" s="106" t="str">
        <f>IF(②選手情報入力!I33="","",②選手情報入力!I33)</f>
        <v/>
      </c>
      <c r="G31" s="107" t="str">
        <f>IF(②選手情報入力!J33="","",②選手情報入力!J33)</f>
        <v/>
      </c>
      <c r="H31" s="106" t="str">
        <f>IF(②選手情報入力!K33="","",②選手情報入力!K33)</f>
        <v/>
      </c>
      <c r="I31" s="107" t="str">
        <f>IF(②選手情報入力!L33="","",②選手情報入力!L33)</f>
        <v/>
      </c>
      <c r="J31" s="106" t="str">
        <f>IF(②選手情報入力!M33="","",②選手情報入力!M33)</f>
        <v/>
      </c>
      <c r="K31" s="107" t="str">
        <f>IF(②選手情報入力!N33="","",②選手情報入力!N33)</f>
        <v/>
      </c>
      <c r="L31" s="107" t="str">
        <f>IF(②選手情報入力!O33="","",②選手情報入力!O33)</f>
        <v/>
      </c>
      <c r="M31" s="107" t="str">
        <f>IF(②選手情報入力!P33="","",②選手情報入力!P33)</f>
        <v/>
      </c>
    </row>
    <row r="32" spans="1:13" s="96" customFormat="1" ht="18" customHeight="1">
      <c r="A32" s="110">
        <v>25</v>
      </c>
      <c r="B32" s="111" t="str">
        <f>IF(②選手情報入力!C34="","",②選手情報入力!B34&amp;②選手情報入力!C34)</f>
        <v/>
      </c>
      <c r="C32" s="132" t="str">
        <f>IF(②選手情報入力!D34="","",②選手情報入力!D34)</f>
        <v/>
      </c>
      <c r="D32" s="111" t="str">
        <f>IF(②選手情報入力!G34="","",②選手情報入力!G34)</f>
        <v/>
      </c>
      <c r="E32" s="111" t="str">
        <f>IF(②選手情報入力!H34="","",②選手情報入力!H34)</f>
        <v/>
      </c>
      <c r="F32" s="110" t="str">
        <f>IF(②選手情報入力!I34="","",②選手情報入力!I34)</f>
        <v/>
      </c>
      <c r="G32" s="111" t="str">
        <f>IF(②選手情報入力!J34="","",②選手情報入力!J34)</f>
        <v/>
      </c>
      <c r="H32" s="110" t="str">
        <f>IF(②選手情報入力!K34="","",②選手情報入力!K34)</f>
        <v/>
      </c>
      <c r="I32" s="111" t="str">
        <f>IF(②選手情報入力!L34="","",②選手情報入力!L34)</f>
        <v/>
      </c>
      <c r="J32" s="110" t="str">
        <f>IF(②選手情報入力!M34="","",②選手情報入力!M34)</f>
        <v/>
      </c>
      <c r="K32" s="111" t="str">
        <f>IF(②選手情報入力!N34="","",②選手情報入力!N34)</f>
        <v/>
      </c>
      <c r="L32" s="111" t="str">
        <f>IF(②選手情報入力!O34="","",②選手情報入力!O34)</f>
        <v/>
      </c>
      <c r="M32" s="111" t="str">
        <f>IF(②選手情報入力!P34="","",②選手情報入力!P34)</f>
        <v/>
      </c>
    </row>
    <row r="33" spans="1:13" s="96" customFormat="1" ht="18" customHeight="1">
      <c r="A33" s="104">
        <v>26</v>
      </c>
      <c r="B33" s="105" t="str">
        <f>IF(②選手情報入力!C35="","",②選手情報入力!B35&amp;②選手情報入力!C35)</f>
        <v/>
      </c>
      <c r="C33" s="130" t="str">
        <f>IF(②選手情報入力!D35="","",②選手情報入力!D35)</f>
        <v/>
      </c>
      <c r="D33" s="105" t="str">
        <f>IF(②選手情報入力!G35="","",②選手情報入力!G35)</f>
        <v/>
      </c>
      <c r="E33" s="105" t="str">
        <f>IF(②選手情報入力!H35="","",②選手情報入力!H35)</f>
        <v/>
      </c>
      <c r="F33" s="104" t="str">
        <f>IF(②選手情報入力!I35="","",②選手情報入力!I35)</f>
        <v/>
      </c>
      <c r="G33" s="105" t="str">
        <f>IF(②選手情報入力!J35="","",②選手情報入力!J35)</f>
        <v/>
      </c>
      <c r="H33" s="104" t="str">
        <f>IF(②選手情報入力!K35="","",②選手情報入力!K35)</f>
        <v/>
      </c>
      <c r="I33" s="105" t="str">
        <f>IF(②選手情報入力!L35="","",②選手情報入力!L35)</f>
        <v/>
      </c>
      <c r="J33" s="104" t="str">
        <f>IF(②選手情報入力!M35="","",②選手情報入力!M35)</f>
        <v/>
      </c>
      <c r="K33" s="105" t="str">
        <f>IF(②選手情報入力!N35="","",②選手情報入力!N35)</f>
        <v/>
      </c>
      <c r="L33" s="105" t="str">
        <f>IF(②選手情報入力!O35="","",②選手情報入力!O35)</f>
        <v/>
      </c>
      <c r="M33" s="105" t="str">
        <f>IF(②選手情報入力!P35="","",②選手情報入力!P35)</f>
        <v/>
      </c>
    </row>
    <row r="34" spans="1:13" s="96" customFormat="1" ht="18" customHeight="1">
      <c r="A34" s="106">
        <v>27</v>
      </c>
      <c r="B34" s="107" t="str">
        <f>IF(②選手情報入力!C36="","",②選手情報入力!B36&amp;②選手情報入力!C36)</f>
        <v/>
      </c>
      <c r="C34" s="131" t="str">
        <f>IF(②選手情報入力!D36="","",②選手情報入力!D36)</f>
        <v/>
      </c>
      <c r="D34" s="107" t="str">
        <f>IF(②選手情報入力!G36="","",②選手情報入力!G36)</f>
        <v/>
      </c>
      <c r="E34" s="107" t="str">
        <f>IF(②選手情報入力!H36="","",②選手情報入力!H36)</f>
        <v/>
      </c>
      <c r="F34" s="106" t="str">
        <f>IF(②選手情報入力!I36="","",②選手情報入力!I36)</f>
        <v/>
      </c>
      <c r="G34" s="107" t="str">
        <f>IF(②選手情報入力!J36="","",②選手情報入力!J36)</f>
        <v/>
      </c>
      <c r="H34" s="106" t="str">
        <f>IF(②選手情報入力!K36="","",②選手情報入力!K36)</f>
        <v/>
      </c>
      <c r="I34" s="107" t="str">
        <f>IF(②選手情報入力!L36="","",②選手情報入力!L36)</f>
        <v/>
      </c>
      <c r="J34" s="106" t="str">
        <f>IF(②選手情報入力!M36="","",②選手情報入力!M36)</f>
        <v/>
      </c>
      <c r="K34" s="107" t="str">
        <f>IF(②選手情報入力!N36="","",②選手情報入力!N36)</f>
        <v/>
      </c>
      <c r="L34" s="107" t="str">
        <f>IF(②選手情報入力!O36="","",②選手情報入力!O36)</f>
        <v/>
      </c>
      <c r="M34" s="107" t="str">
        <f>IF(②選手情報入力!P36="","",②選手情報入力!P36)</f>
        <v/>
      </c>
    </row>
    <row r="35" spans="1:13" s="96" customFormat="1" ht="18" customHeight="1">
      <c r="A35" s="106">
        <v>28</v>
      </c>
      <c r="B35" s="107" t="str">
        <f>IF(②選手情報入力!C37="","",②選手情報入力!B37&amp;②選手情報入力!C37)</f>
        <v/>
      </c>
      <c r="C35" s="131" t="str">
        <f>IF(②選手情報入力!D37="","",②選手情報入力!D37)</f>
        <v/>
      </c>
      <c r="D35" s="107" t="str">
        <f>IF(②選手情報入力!G37="","",②選手情報入力!G37)</f>
        <v/>
      </c>
      <c r="E35" s="107" t="str">
        <f>IF(②選手情報入力!H37="","",②選手情報入力!H37)</f>
        <v/>
      </c>
      <c r="F35" s="106" t="str">
        <f>IF(②選手情報入力!I37="","",②選手情報入力!I37)</f>
        <v/>
      </c>
      <c r="G35" s="107" t="str">
        <f>IF(②選手情報入力!J37="","",②選手情報入力!J37)</f>
        <v/>
      </c>
      <c r="H35" s="106" t="str">
        <f>IF(②選手情報入力!K37="","",②選手情報入力!K37)</f>
        <v/>
      </c>
      <c r="I35" s="107" t="str">
        <f>IF(②選手情報入力!L37="","",②選手情報入力!L37)</f>
        <v/>
      </c>
      <c r="J35" s="106" t="str">
        <f>IF(②選手情報入力!M37="","",②選手情報入力!M37)</f>
        <v/>
      </c>
      <c r="K35" s="107" t="str">
        <f>IF(②選手情報入力!N37="","",②選手情報入力!N37)</f>
        <v/>
      </c>
      <c r="L35" s="107" t="str">
        <f>IF(②選手情報入力!O37="","",②選手情報入力!O37)</f>
        <v/>
      </c>
      <c r="M35" s="107" t="str">
        <f>IF(②選手情報入力!P37="","",②選手情報入力!P37)</f>
        <v/>
      </c>
    </row>
    <row r="36" spans="1:13" s="96" customFormat="1" ht="18" customHeight="1">
      <c r="A36" s="106">
        <v>29</v>
      </c>
      <c r="B36" s="107" t="str">
        <f>IF(②選手情報入力!C38="","",②選手情報入力!B38&amp;②選手情報入力!C38)</f>
        <v/>
      </c>
      <c r="C36" s="131" t="str">
        <f>IF(②選手情報入力!D38="","",②選手情報入力!D38)</f>
        <v/>
      </c>
      <c r="D36" s="107" t="str">
        <f>IF(②選手情報入力!G38="","",②選手情報入力!G38)</f>
        <v/>
      </c>
      <c r="E36" s="107" t="str">
        <f>IF(②選手情報入力!H38="","",②選手情報入力!H38)</f>
        <v/>
      </c>
      <c r="F36" s="106" t="str">
        <f>IF(②選手情報入力!I38="","",②選手情報入力!I38)</f>
        <v/>
      </c>
      <c r="G36" s="107" t="str">
        <f>IF(②選手情報入力!J38="","",②選手情報入力!J38)</f>
        <v/>
      </c>
      <c r="H36" s="106" t="str">
        <f>IF(②選手情報入力!K38="","",②選手情報入力!K38)</f>
        <v/>
      </c>
      <c r="I36" s="107" t="str">
        <f>IF(②選手情報入力!L38="","",②選手情報入力!L38)</f>
        <v/>
      </c>
      <c r="J36" s="106" t="str">
        <f>IF(②選手情報入力!M38="","",②選手情報入力!M38)</f>
        <v/>
      </c>
      <c r="K36" s="107" t="str">
        <f>IF(②選手情報入力!N38="","",②選手情報入力!N38)</f>
        <v/>
      </c>
      <c r="L36" s="107" t="str">
        <f>IF(②選手情報入力!O38="","",②選手情報入力!O38)</f>
        <v/>
      </c>
      <c r="M36" s="107" t="str">
        <f>IF(②選手情報入力!P38="","",②選手情報入力!P38)</f>
        <v/>
      </c>
    </row>
    <row r="37" spans="1:13" s="96" customFormat="1" ht="18" customHeight="1">
      <c r="A37" s="108">
        <v>30</v>
      </c>
      <c r="B37" s="109" t="str">
        <f>IF(②選手情報入力!C39="","",②選手情報入力!B39&amp;②選手情報入力!C39)</f>
        <v/>
      </c>
      <c r="C37" s="133" t="str">
        <f>IF(②選手情報入力!D39="","",②選手情報入力!D39)</f>
        <v/>
      </c>
      <c r="D37" s="109" t="str">
        <f>IF(②選手情報入力!G39="","",②選手情報入力!G39)</f>
        <v/>
      </c>
      <c r="E37" s="109" t="str">
        <f>IF(②選手情報入力!H39="","",②選手情報入力!H39)</f>
        <v/>
      </c>
      <c r="F37" s="108" t="str">
        <f>IF(②選手情報入力!I39="","",②選手情報入力!I39)</f>
        <v/>
      </c>
      <c r="G37" s="109" t="str">
        <f>IF(②選手情報入力!J39="","",②選手情報入力!J39)</f>
        <v/>
      </c>
      <c r="H37" s="108" t="str">
        <f>IF(②選手情報入力!K39="","",②選手情報入力!K39)</f>
        <v/>
      </c>
      <c r="I37" s="109" t="str">
        <f>IF(②選手情報入力!L39="","",②選手情報入力!L39)</f>
        <v/>
      </c>
      <c r="J37" s="108" t="str">
        <f>IF(②選手情報入力!M39="","",②選手情報入力!M39)</f>
        <v/>
      </c>
      <c r="K37" s="109" t="str">
        <f>IF(②選手情報入力!N39="","",②選手情報入力!N39)</f>
        <v/>
      </c>
      <c r="L37" s="109" t="str">
        <f>IF(②選手情報入力!O39="","",②選手情報入力!O39)</f>
        <v/>
      </c>
      <c r="M37" s="109" t="str">
        <f>IF(②選手情報入力!P39="","",②選手情報入力!P39)</f>
        <v/>
      </c>
    </row>
    <row r="38" spans="1:13" s="96" customFormat="1" ht="18" customHeight="1">
      <c r="A38" s="112">
        <v>31</v>
      </c>
      <c r="B38" s="113" t="str">
        <f>IF(②選手情報入力!C40="","",②選手情報入力!B40&amp;②選手情報入力!C40)</f>
        <v/>
      </c>
      <c r="C38" s="134" t="str">
        <f>IF(②選手情報入力!D40="","",②選手情報入力!D40)</f>
        <v/>
      </c>
      <c r="D38" s="113" t="str">
        <f>IF(②選手情報入力!G40="","",②選手情報入力!G40)</f>
        <v/>
      </c>
      <c r="E38" s="113" t="str">
        <f>IF(②選手情報入力!H40="","",②選手情報入力!H40)</f>
        <v/>
      </c>
      <c r="F38" s="112" t="str">
        <f>IF(②選手情報入力!I40="","",②選手情報入力!I40)</f>
        <v/>
      </c>
      <c r="G38" s="113" t="str">
        <f>IF(②選手情報入力!J40="","",②選手情報入力!J40)</f>
        <v/>
      </c>
      <c r="H38" s="112" t="str">
        <f>IF(②選手情報入力!K40="","",②選手情報入力!K40)</f>
        <v/>
      </c>
      <c r="I38" s="113" t="str">
        <f>IF(②選手情報入力!L40="","",②選手情報入力!L40)</f>
        <v/>
      </c>
      <c r="J38" s="112" t="str">
        <f>IF(②選手情報入力!M40="","",②選手情報入力!M40)</f>
        <v/>
      </c>
      <c r="K38" s="113" t="str">
        <f>IF(②選手情報入力!N40="","",②選手情報入力!N40)</f>
        <v/>
      </c>
      <c r="L38" s="113" t="str">
        <f>IF(②選手情報入力!O40="","",②選手情報入力!O40)</f>
        <v/>
      </c>
      <c r="M38" s="113" t="str">
        <f>IF(②選手情報入力!P40="","",②選手情報入力!P40)</f>
        <v/>
      </c>
    </row>
    <row r="39" spans="1:13" s="96" customFormat="1" ht="18" customHeight="1">
      <c r="A39" s="106">
        <v>32</v>
      </c>
      <c r="B39" s="107" t="str">
        <f>IF(②選手情報入力!C41="","",②選手情報入力!B41&amp;②選手情報入力!C41)</f>
        <v/>
      </c>
      <c r="C39" s="131" t="str">
        <f>IF(②選手情報入力!D41="","",②選手情報入力!D41)</f>
        <v/>
      </c>
      <c r="D39" s="107" t="str">
        <f>IF(②選手情報入力!G41="","",②選手情報入力!G41)</f>
        <v/>
      </c>
      <c r="E39" s="107" t="str">
        <f>IF(②選手情報入力!H41="","",②選手情報入力!H41)</f>
        <v/>
      </c>
      <c r="F39" s="106" t="str">
        <f>IF(②選手情報入力!I41="","",②選手情報入力!I41)</f>
        <v/>
      </c>
      <c r="G39" s="107" t="str">
        <f>IF(②選手情報入力!J41="","",②選手情報入力!J41)</f>
        <v/>
      </c>
      <c r="H39" s="106" t="str">
        <f>IF(②選手情報入力!K41="","",②選手情報入力!K41)</f>
        <v/>
      </c>
      <c r="I39" s="107" t="str">
        <f>IF(②選手情報入力!L41="","",②選手情報入力!L41)</f>
        <v/>
      </c>
      <c r="J39" s="106" t="str">
        <f>IF(②選手情報入力!M41="","",②選手情報入力!M41)</f>
        <v/>
      </c>
      <c r="K39" s="107" t="str">
        <f>IF(②選手情報入力!N41="","",②選手情報入力!N41)</f>
        <v/>
      </c>
      <c r="L39" s="107" t="str">
        <f>IF(②選手情報入力!O41="","",②選手情報入力!O41)</f>
        <v/>
      </c>
      <c r="M39" s="107" t="str">
        <f>IF(②選手情報入力!P41="","",②選手情報入力!P41)</f>
        <v/>
      </c>
    </row>
    <row r="40" spans="1:13" s="96" customFormat="1" ht="18" customHeight="1">
      <c r="A40" s="106">
        <v>33</v>
      </c>
      <c r="B40" s="107" t="str">
        <f>IF(②選手情報入力!C42="","",②選手情報入力!B42&amp;②選手情報入力!C42)</f>
        <v/>
      </c>
      <c r="C40" s="131" t="str">
        <f>IF(②選手情報入力!D42="","",②選手情報入力!D42)</f>
        <v/>
      </c>
      <c r="D40" s="107" t="str">
        <f>IF(②選手情報入力!G42="","",②選手情報入力!G42)</f>
        <v/>
      </c>
      <c r="E40" s="107" t="str">
        <f>IF(②選手情報入力!H42="","",②選手情報入力!H42)</f>
        <v/>
      </c>
      <c r="F40" s="106" t="str">
        <f>IF(②選手情報入力!I42="","",②選手情報入力!I42)</f>
        <v/>
      </c>
      <c r="G40" s="107" t="str">
        <f>IF(②選手情報入力!J42="","",②選手情報入力!J42)</f>
        <v/>
      </c>
      <c r="H40" s="106" t="str">
        <f>IF(②選手情報入力!K42="","",②選手情報入力!K42)</f>
        <v/>
      </c>
      <c r="I40" s="107" t="str">
        <f>IF(②選手情報入力!L42="","",②選手情報入力!L42)</f>
        <v/>
      </c>
      <c r="J40" s="106" t="str">
        <f>IF(②選手情報入力!M42="","",②選手情報入力!M42)</f>
        <v/>
      </c>
      <c r="K40" s="107" t="str">
        <f>IF(②選手情報入力!N42="","",②選手情報入力!N42)</f>
        <v/>
      </c>
      <c r="L40" s="107" t="str">
        <f>IF(②選手情報入力!O42="","",②選手情報入力!O42)</f>
        <v/>
      </c>
      <c r="M40" s="107" t="str">
        <f>IF(②選手情報入力!P42="","",②選手情報入力!P42)</f>
        <v/>
      </c>
    </row>
    <row r="41" spans="1:13" s="96" customFormat="1" ht="18" customHeight="1">
      <c r="A41" s="106">
        <v>34</v>
      </c>
      <c r="B41" s="107" t="str">
        <f>IF(②選手情報入力!C43="","",②選手情報入力!B43&amp;②選手情報入力!C43)</f>
        <v/>
      </c>
      <c r="C41" s="131" t="str">
        <f>IF(②選手情報入力!D43="","",②選手情報入力!D43)</f>
        <v/>
      </c>
      <c r="D41" s="107" t="str">
        <f>IF(②選手情報入力!G43="","",②選手情報入力!G43)</f>
        <v/>
      </c>
      <c r="E41" s="107" t="str">
        <f>IF(②選手情報入力!H43="","",②選手情報入力!H43)</f>
        <v/>
      </c>
      <c r="F41" s="106" t="str">
        <f>IF(②選手情報入力!I43="","",②選手情報入力!I43)</f>
        <v/>
      </c>
      <c r="G41" s="107" t="str">
        <f>IF(②選手情報入力!J43="","",②選手情報入力!J43)</f>
        <v/>
      </c>
      <c r="H41" s="106" t="str">
        <f>IF(②選手情報入力!K43="","",②選手情報入力!K43)</f>
        <v/>
      </c>
      <c r="I41" s="107" t="str">
        <f>IF(②選手情報入力!L43="","",②選手情報入力!L43)</f>
        <v/>
      </c>
      <c r="J41" s="106" t="str">
        <f>IF(②選手情報入力!M43="","",②選手情報入力!M43)</f>
        <v/>
      </c>
      <c r="K41" s="107" t="str">
        <f>IF(②選手情報入力!N43="","",②選手情報入力!N43)</f>
        <v/>
      </c>
      <c r="L41" s="107" t="str">
        <f>IF(②選手情報入力!O43="","",②選手情報入力!O43)</f>
        <v/>
      </c>
      <c r="M41" s="107" t="str">
        <f>IF(②選手情報入力!P43="","",②選手情報入力!P43)</f>
        <v/>
      </c>
    </row>
    <row r="42" spans="1:13" s="96" customFormat="1" ht="18" customHeight="1">
      <c r="A42" s="110">
        <v>35</v>
      </c>
      <c r="B42" s="111" t="str">
        <f>IF(②選手情報入力!C44="","",②選手情報入力!B44&amp;②選手情報入力!C44)</f>
        <v/>
      </c>
      <c r="C42" s="132" t="str">
        <f>IF(②選手情報入力!D44="","",②選手情報入力!D44)</f>
        <v/>
      </c>
      <c r="D42" s="111" t="str">
        <f>IF(②選手情報入力!G44="","",②選手情報入力!G44)</f>
        <v/>
      </c>
      <c r="E42" s="111" t="str">
        <f>IF(②選手情報入力!H44="","",②選手情報入力!H44)</f>
        <v/>
      </c>
      <c r="F42" s="110" t="str">
        <f>IF(②選手情報入力!I44="","",②選手情報入力!I44)</f>
        <v/>
      </c>
      <c r="G42" s="111" t="str">
        <f>IF(②選手情報入力!J44="","",②選手情報入力!J44)</f>
        <v/>
      </c>
      <c r="H42" s="110" t="str">
        <f>IF(②選手情報入力!K44="","",②選手情報入力!K44)</f>
        <v/>
      </c>
      <c r="I42" s="111" t="str">
        <f>IF(②選手情報入力!L44="","",②選手情報入力!L44)</f>
        <v/>
      </c>
      <c r="J42" s="110" t="str">
        <f>IF(②選手情報入力!M44="","",②選手情報入力!M44)</f>
        <v/>
      </c>
      <c r="K42" s="111" t="str">
        <f>IF(②選手情報入力!N44="","",②選手情報入力!N44)</f>
        <v/>
      </c>
      <c r="L42" s="111" t="str">
        <f>IF(②選手情報入力!O44="","",②選手情報入力!O44)</f>
        <v/>
      </c>
      <c r="M42" s="111" t="str">
        <f>IF(②選手情報入力!P44="","",②選手情報入力!P44)</f>
        <v/>
      </c>
    </row>
    <row r="43" spans="1:13" s="96" customFormat="1" ht="18" customHeight="1">
      <c r="A43" s="104">
        <v>36</v>
      </c>
      <c r="B43" s="105" t="str">
        <f>IF(②選手情報入力!C45="","",②選手情報入力!B45&amp;②選手情報入力!C45)</f>
        <v/>
      </c>
      <c r="C43" s="130" t="str">
        <f>IF(②選手情報入力!D45="","",②選手情報入力!D45)</f>
        <v/>
      </c>
      <c r="D43" s="105" t="str">
        <f>IF(②選手情報入力!G45="","",②選手情報入力!G45)</f>
        <v/>
      </c>
      <c r="E43" s="105" t="str">
        <f>IF(②選手情報入力!H45="","",②選手情報入力!H45)</f>
        <v/>
      </c>
      <c r="F43" s="104" t="str">
        <f>IF(②選手情報入力!I45="","",②選手情報入力!I45)</f>
        <v/>
      </c>
      <c r="G43" s="105" t="str">
        <f>IF(②選手情報入力!J45="","",②選手情報入力!J45)</f>
        <v/>
      </c>
      <c r="H43" s="104" t="str">
        <f>IF(②選手情報入力!K45="","",②選手情報入力!K45)</f>
        <v/>
      </c>
      <c r="I43" s="105" t="str">
        <f>IF(②選手情報入力!L45="","",②選手情報入力!L45)</f>
        <v/>
      </c>
      <c r="J43" s="104" t="str">
        <f>IF(②選手情報入力!M45="","",②選手情報入力!M45)</f>
        <v/>
      </c>
      <c r="K43" s="105" t="str">
        <f>IF(②選手情報入力!N45="","",②選手情報入力!N45)</f>
        <v/>
      </c>
      <c r="L43" s="105" t="str">
        <f>IF(②選手情報入力!O45="","",②選手情報入力!O45)</f>
        <v/>
      </c>
      <c r="M43" s="105" t="str">
        <f>IF(②選手情報入力!P45="","",②選手情報入力!P45)</f>
        <v/>
      </c>
    </row>
    <row r="44" spans="1:13" s="96" customFormat="1" ht="18" customHeight="1">
      <c r="A44" s="106">
        <v>37</v>
      </c>
      <c r="B44" s="107" t="str">
        <f>IF(②選手情報入力!C46="","",②選手情報入力!B46&amp;②選手情報入力!C46)</f>
        <v/>
      </c>
      <c r="C44" s="131" t="str">
        <f>IF(②選手情報入力!D46="","",②選手情報入力!D46)</f>
        <v/>
      </c>
      <c r="D44" s="107" t="str">
        <f>IF(②選手情報入力!G46="","",②選手情報入力!G46)</f>
        <v/>
      </c>
      <c r="E44" s="107" t="str">
        <f>IF(②選手情報入力!H46="","",②選手情報入力!H46)</f>
        <v/>
      </c>
      <c r="F44" s="106" t="str">
        <f>IF(②選手情報入力!I46="","",②選手情報入力!I46)</f>
        <v/>
      </c>
      <c r="G44" s="107" t="str">
        <f>IF(②選手情報入力!J46="","",②選手情報入力!J46)</f>
        <v/>
      </c>
      <c r="H44" s="106" t="str">
        <f>IF(②選手情報入力!K46="","",②選手情報入力!K46)</f>
        <v/>
      </c>
      <c r="I44" s="107" t="str">
        <f>IF(②選手情報入力!L46="","",②選手情報入力!L46)</f>
        <v/>
      </c>
      <c r="J44" s="106" t="str">
        <f>IF(②選手情報入力!M46="","",②選手情報入力!M46)</f>
        <v/>
      </c>
      <c r="K44" s="107" t="str">
        <f>IF(②選手情報入力!N46="","",②選手情報入力!N46)</f>
        <v/>
      </c>
      <c r="L44" s="107" t="str">
        <f>IF(②選手情報入力!O46="","",②選手情報入力!O46)</f>
        <v/>
      </c>
      <c r="M44" s="107" t="str">
        <f>IF(②選手情報入力!P46="","",②選手情報入力!P46)</f>
        <v/>
      </c>
    </row>
    <row r="45" spans="1:13" s="96" customFormat="1" ht="18" customHeight="1">
      <c r="A45" s="106">
        <v>38</v>
      </c>
      <c r="B45" s="107" t="str">
        <f>IF(②選手情報入力!C47="","",②選手情報入力!B47&amp;②選手情報入力!C47)</f>
        <v/>
      </c>
      <c r="C45" s="131" t="str">
        <f>IF(②選手情報入力!D47="","",②選手情報入力!D47)</f>
        <v/>
      </c>
      <c r="D45" s="107" t="str">
        <f>IF(②選手情報入力!G47="","",②選手情報入力!G47)</f>
        <v/>
      </c>
      <c r="E45" s="107" t="str">
        <f>IF(②選手情報入力!H47="","",②選手情報入力!H47)</f>
        <v/>
      </c>
      <c r="F45" s="106" t="str">
        <f>IF(②選手情報入力!I47="","",②選手情報入力!I47)</f>
        <v/>
      </c>
      <c r="G45" s="107" t="str">
        <f>IF(②選手情報入力!J47="","",②選手情報入力!J47)</f>
        <v/>
      </c>
      <c r="H45" s="106" t="str">
        <f>IF(②選手情報入力!K47="","",②選手情報入力!K47)</f>
        <v/>
      </c>
      <c r="I45" s="107" t="str">
        <f>IF(②選手情報入力!L47="","",②選手情報入力!L47)</f>
        <v/>
      </c>
      <c r="J45" s="106" t="str">
        <f>IF(②選手情報入力!M47="","",②選手情報入力!M47)</f>
        <v/>
      </c>
      <c r="K45" s="107" t="str">
        <f>IF(②選手情報入力!N47="","",②選手情報入力!N47)</f>
        <v/>
      </c>
      <c r="L45" s="107" t="str">
        <f>IF(②選手情報入力!O47="","",②選手情報入力!O47)</f>
        <v/>
      </c>
      <c r="M45" s="107" t="str">
        <f>IF(②選手情報入力!P47="","",②選手情報入力!P47)</f>
        <v/>
      </c>
    </row>
    <row r="46" spans="1:13" s="96" customFormat="1" ht="18" customHeight="1">
      <c r="A46" s="106">
        <v>39</v>
      </c>
      <c r="B46" s="107" t="str">
        <f>IF(②選手情報入力!C48="","",②選手情報入力!B48&amp;②選手情報入力!C48)</f>
        <v/>
      </c>
      <c r="C46" s="131" t="str">
        <f>IF(②選手情報入力!D48="","",②選手情報入力!D48)</f>
        <v/>
      </c>
      <c r="D46" s="107" t="str">
        <f>IF(②選手情報入力!G48="","",②選手情報入力!G48)</f>
        <v/>
      </c>
      <c r="E46" s="107" t="str">
        <f>IF(②選手情報入力!H48="","",②選手情報入力!H48)</f>
        <v/>
      </c>
      <c r="F46" s="106" t="str">
        <f>IF(②選手情報入力!I48="","",②選手情報入力!I48)</f>
        <v/>
      </c>
      <c r="G46" s="107" t="str">
        <f>IF(②選手情報入力!J48="","",②選手情報入力!J48)</f>
        <v/>
      </c>
      <c r="H46" s="106" t="str">
        <f>IF(②選手情報入力!K48="","",②選手情報入力!K48)</f>
        <v/>
      </c>
      <c r="I46" s="107" t="str">
        <f>IF(②選手情報入力!L48="","",②選手情報入力!L48)</f>
        <v/>
      </c>
      <c r="J46" s="106" t="str">
        <f>IF(②選手情報入力!M48="","",②選手情報入力!M48)</f>
        <v/>
      </c>
      <c r="K46" s="107" t="str">
        <f>IF(②選手情報入力!N48="","",②選手情報入力!N48)</f>
        <v/>
      </c>
      <c r="L46" s="107" t="str">
        <f>IF(②選手情報入力!O48="","",②選手情報入力!O48)</f>
        <v/>
      </c>
      <c r="M46" s="107" t="str">
        <f>IF(②選手情報入力!P48="","",②選手情報入力!P48)</f>
        <v/>
      </c>
    </row>
    <row r="47" spans="1:13" s="96" customFormat="1" ht="18" customHeight="1">
      <c r="A47" s="108">
        <v>40</v>
      </c>
      <c r="B47" s="109" t="str">
        <f>IF(②選手情報入力!C49="","",②選手情報入力!B49&amp;②選手情報入力!C49)</f>
        <v/>
      </c>
      <c r="C47" s="133" t="str">
        <f>IF(②選手情報入力!D49="","",②選手情報入力!D49)</f>
        <v/>
      </c>
      <c r="D47" s="109" t="str">
        <f>IF(②選手情報入力!G49="","",②選手情報入力!G49)</f>
        <v/>
      </c>
      <c r="E47" s="109" t="str">
        <f>IF(②選手情報入力!H49="","",②選手情報入力!H49)</f>
        <v/>
      </c>
      <c r="F47" s="108" t="str">
        <f>IF(②選手情報入力!I49="","",②選手情報入力!I49)</f>
        <v/>
      </c>
      <c r="G47" s="109" t="str">
        <f>IF(②選手情報入力!J49="","",②選手情報入力!J49)</f>
        <v/>
      </c>
      <c r="H47" s="108" t="str">
        <f>IF(②選手情報入力!K49="","",②選手情報入力!K49)</f>
        <v/>
      </c>
      <c r="I47" s="109" t="str">
        <f>IF(②選手情報入力!L49="","",②選手情報入力!L49)</f>
        <v/>
      </c>
      <c r="J47" s="108" t="str">
        <f>IF(②選手情報入力!M49="","",②選手情報入力!M49)</f>
        <v/>
      </c>
      <c r="K47" s="109" t="str">
        <f>IF(②選手情報入力!N49="","",②選手情報入力!N49)</f>
        <v/>
      </c>
      <c r="L47" s="109" t="str">
        <f>IF(②選手情報入力!O49="","",②選手情報入力!O49)</f>
        <v/>
      </c>
      <c r="M47" s="109" t="str">
        <f>IF(②選手情報入力!P49="","",②選手情報入力!P49)</f>
        <v/>
      </c>
    </row>
    <row r="48" spans="1:13" s="96" customFormat="1" ht="18" customHeight="1">
      <c r="A48" s="104">
        <v>41</v>
      </c>
      <c r="B48" s="105" t="str">
        <f>IF(②選手情報入力!C50="","",②選手情報入力!B50&amp;②選手情報入力!C50)</f>
        <v/>
      </c>
      <c r="C48" s="130" t="str">
        <f>IF(②選手情報入力!D50="","",②選手情報入力!D50)</f>
        <v/>
      </c>
      <c r="D48" s="105" t="str">
        <f>IF(②選手情報入力!G50="","",②選手情報入力!G50)</f>
        <v/>
      </c>
      <c r="E48" s="105" t="str">
        <f>IF(②選手情報入力!H50="","",②選手情報入力!H50)</f>
        <v/>
      </c>
      <c r="F48" s="104" t="str">
        <f>IF(②選手情報入力!I50="","",②選手情報入力!I50)</f>
        <v/>
      </c>
      <c r="G48" s="105" t="str">
        <f>IF(②選手情報入力!J50="","",②選手情報入力!J50)</f>
        <v/>
      </c>
      <c r="H48" s="104" t="str">
        <f>IF(②選手情報入力!K50="","",②選手情報入力!K50)</f>
        <v/>
      </c>
      <c r="I48" s="105" t="str">
        <f>IF(②選手情報入力!L50="","",②選手情報入力!L50)</f>
        <v/>
      </c>
      <c r="J48" s="104" t="str">
        <f>IF(②選手情報入力!M50="","",②選手情報入力!M50)</f>
        <v/>
      </c>
      <c r="K48" s="105" t="str">
        <f>IF(②選手情報入力!N50="","",②選手情報入力!N50)</f>
        <v/>
      </c>
      <c r="L48" s="105" t="str">
        <f>IF(②選手情報入力!O50="","",②選手情報入力!O50)</f>
        <v/>
      </c>
      <c r="M48" s="105" t="str">
        <f>IF(②選手情報入力!P50="","",②選手情報入力!P50)</f>
        <v/>
      </c>
    </row>
    <row r="49" spans="1:13" s="96" customFormat="1" ht="18" customHeight="1">
      <c r="A49" s="106">
        <v>42</v>
      </c>
      <c r="B49" s="107" t="str">
        <f>IF(②選手情報入力!C51="","",②選手情報入力!B51&amp;②選手情報入力!C51)</f>
        <v/>
      </c>
      <c r="C49" s="131" t="str">
        <f>IF(②選手情報入力!D51="","",②選手情報入力!D51)</f>
        <v/>
      </c>
      <c r="D49" s="107" t="str">
        <f>IF(②選手情報入力!G51="","",②選手情報入力!G51)</f>
        <v/>
      </c>
      <c r="E49" s="107" t="str">
        <f>IF(②選手情報入力!H51="","",②選手情報入力!H51)</f>
        <v/>
      </c>
      <c r="F49" s="106" t="str">
        <f>IF(②選手情報入力!I51="","",②選手情報入力!I51)</f>
        <v/>
      </c>
      <c r="G49" s="107" t="str">
        <f>IF(②選手情報入力!J51="","",②選手情報入力!J51)</f>
        <v/>
      </c>
      <c r="H49" s="106" t="str">
        <f>IF(②選手情報入力!K51="","",②選手情報入力!K51)</f>
        <v/>
      </c>
      <c r="I49" s="107" t="str">
        <f>IF(②選手情報入力!L51="","",②選手情報入力!L51)</f>
        <v/>
      </c>
      <c r="J49" s="106" t="str">
        <f>IF(②選手情報入力!M51="","",②選手情報入力!M51)</f>
        <v/>
      </c>
      <c r="K49" s="107" t="str">
        <f>IF(②選手情報入力!N51="","",②選手情報入力!N51)</f>
        <v/>
      </c>
      <c r="L49" s="107" t="str">
        <f>IF(②選手情報入力!O51="","",②選手情報入力!O51)</f>
        <v/>
      </c>
      <c r="M49" s="107" t="str">
        <f>IF(②選手情報入力!P51="","",②選手情報入力!P51)</f>
        <v/>
      </c>
    </row>
    <row r="50" spans="1:13" s="96" customFormat="1" ht="18" customHeight="1">
      <c r="A50" s="106">
        <v>43</v>
      </c>
      <c r="B50" s="107" t="str">
        <f>IF(②選手情報入力!C52="","",②選手情報入力!B52&amp;②選手情報入力!C52)</f>
        <v/>
      </c>
      <c r="C50" s="131" t="str">
        <f>IF(②選手情報入力!D52="","",②選手情報入力!D52)</f>
        <v/>
      </c>
      <c r="D50" s="107" t="str">
        <f>IF(②選手情報入力!G52="","",②選手情報入力!G52)</f>
        <v/>
      </c>
      <c r="E50" s="107" t="str">
        <f>IF(②選手情報入力!H52="","",②選手情報入力!H52)</f>
        <v/>
      </c>
      <c r="F50" s="106" t="str">
        <f>IF(②選手情報入力!I52="","",②選手情報入力!I52)</f>
        <v/>
      </c>
      <c r="G50" s="107" t="str">
        <f>IF(②選手情報入力!J52="","",②選手情報入力!J52)</f>
        <v/>
      </c>
      <c r="H50" s="106" t="str">
        <f>IF(②選手情報入力!K52="","",②選手情報入力!K52)</f>
        <v/>
      </c>
      <c r="I50" s="107" t="str">
        <f>IF(②選手情報入力!L52="","",②選手情報入力!L52)</f>
        <v/>
      </c>
      <c r="J50" s="106" t="str">
        <f>IF(②選手情報入力!M52="","",②選手情報入力!M52)</f>
        <v/>
      </c>
      <c r="K50" s="107" t="str">
        <f>IF(②選手情報入力!N52="","",②選手情報入力!N52)</f>
        <v/>
      </c>
      <c r="L50" s="107" t="str">
        <f>IF(②選手情報入力!O52="","",②選手情報入力!O52)</f>
        <v/>
      </c>
      <c r="M50" s="107" t="str">
        <f>IF(②選手情報入力!P52="","",②選手情報入力!P52)</f>
        <v/>
      </c>
    </row>
    <row r="51" spans="1:13" s="96" customFormat="1" ht="18" customHeight="1">
      <c r="A51" s="106">
        <v>44</v>
      </c>
      <c r="B51" s="107" t="str">
        <f>IF(②選手情報入力!C53="","",②選手情報入力!B53&amp;②選手情報入力!C53)</f>
        <v/>
      </c>
      <c r="C51" s="131" t="str">
        <f>IF(②選手情報入力!D53="","",②選手情報入力!D53)</f>
        <v/>
      </c>
      <c r="D51" s="107" t="str">
        <f>IF(②選手情報入力!G53="","",②選手情報入力!G53)</f>
        <v/>
      </c>
      <c r="E51" s="107" t="str">
        <f>IF(②選手情報入力!H53="","",②選手情報入力!H53)</f>
        <v/>
      </c>
      <c r="F51" s="106" t="str">
        <f>IF(②選手情報入力!I53="","",②選手情報入力!I53)</f>
        <v/>
      </c>
      <c r="G51" s="107" t="str">
        <f>IF(②選手情報入力!J53="","",②選手情報入力!J53)</f>
        <v/>
      </c>
      <c r="H51" s="106" t="str">
        <f>IF(②選手情報入力!K53="","",②選手情報入力!K53)</f>
        <v/>
      </c>
      <c r="I51" s="107" t="str">
        <f>IF(②選手情報入力!L53="","",②選手情報入力!L53)</f>
        <v/>
      </c>
      <c r="J51" s="106" t="str">
        <f>IF(②選手情報入力!M53="","",②選手情報入力!M53)</f>
        <v/>
      </c>
      <c r="K51" s="107" t="str">
        <f>IF(②選手情報入力!N53="","",②選手情報入力!N53)</f>
        <v/>
      </c>
      <c r="L51" s="107" t="str">
        <f>IF(②選手情報入力!O53="","",②選手情報入力!O53)</f>
        <v/>
      </c>
      <c r="M51" s="107" t="str">
        <f>IF(②選手情報入力!P53="","",②選手情報入力!P53)</f>
        <v/>
      </c>
    </row>
    <row r="52" spans="1:13" s="96" customFormat="1" ht="18" customHeight="1">
      <c r="A52" s="108">
        <v>45</v>
      </c>
      <c r="B52" s="109" t="str">
        <f>IF(②選手情報入力!C54="","",②選手情報入力!B54&amp;②選手情報入力!C54)</f>
        <v/>
      </c>
      <c r="C52" s="133" t="str">
        <f>IF(②選手情報入力!D54="","",②選手情報入力!D54)</f>
        <v/>
      </c>
      <c r="D52" s="109" t="str">
        <f>IF(②選手情報入力!G54="","",②選手情報入力!G54)</f>
        <v/>
      </c>
      <c r="E52" s="109" t="str">
        <f>IF(②選手情報入力!H54="","",②選手情報入力!H54)</f>
        <v/>
      </c>
      <c r="F52" s="108" t="str">
        <f>IF(②選手情報入力!I54="","",②選手情報入力!I54)</f>
        <v/>
      </c>
      <c r="G52" s="109" t="str">
        <f>IF(②選手情報入力!J54="","",②選手情報入力!J54)</f>
        <v/>
      </c>
      <c r="H52" s="108" t="str">
        <f>IF(②選手情報入力!K54="","",②選手情報入力!K54)</f>
        <v/>
      </c>
      <c r="I52" s="109" t="str">
        <f>IF(②選手情報入力!L54="","",②選手情報入力!L54)</f>
        <v/>
      </c>
      <c r="J52" s="108" t="str">
        <f>IF(②選手情報入力!M54="","",②選手情報入力!M54)</f>
        <v/>
      </c>
      <c r="K52" s="109" t="str">
        <f>IF(②選手情報入力!N54="","",②選手情報入力!N54)</f>
        <v/>
      </c>
      <c r="L52" s="109" t="str">
        <f>IF(②選手情報入力!O54="","",②選手情報入力!O54)</f>
        <v/>
      </c>
      <c r="M52" s="109" t="str">
        <f>IF(②選手情報入力!P54="","",②選手情報入力!P54)</f>
        <v/>
      </c>
    </row>
    <row r="53" spans="1:13" s="96" customFormat="1" ht="18" customHeight="1">
      <c r="A53" s="104">
        <v>46</v>
      </c>
      <c r="B53" s="105" t="str">
        <f>IF(②選手情報入力!C55="","",②選手情報入力!B55&amp;②選手情報入力!C55)</f>
        <v/>
      </c>
      <c r="C53" s="130" t="str">
        <f>IF(②選手情報入力!D55="","",②選手情報入力!D55)</f>
        <v/>
      </c>
      <c r="D53" s="105" t="str">
        <f>IF(②選手情報入力!G55="","",②選手情報入力!G55)</f>
        <v/>
      </c>
      <c r="E53" s="105" t="str">
        <f>IF(②選手情報入力!H55="","",②選手情報入力!H55)</f>
        <v/>
      </c>
      <c r="F53" s="104" t="str">
        <f>IF(②選手情報入力!I55="","",②選手情報入力!I55)</f>
        <v/>
      </c>
      <c r="G53" s="105" t="str">
        <f>IF(②選手情報入力!J55="","",②選手情報入力!J55)</f>
        <v/>
      </c>
      <c r="H53" s="104" t="str">
        <f>IF(②選手情報入力!K55="","",②選手情報入力!K55)</f>
        <v/>
      </c>
      <c r="I53" s="105" t="str">
        <f>IF(②選手情報入力!L55="","",②選手情報入力!L55)</f>
        <v/>
      </c>
      <c r="J53" s="104" t="str">
        <f>IF(②選手情報入力!M55="","",②選手情報入力!M55)</f>
        <v/>
      </c>
      <c r="K53" s="105" t="str">
        <f>IF(②選手情報入力!N55="","",②選手情報入力!N55)</f>
        <v/>
      </c>
      <c r="L53" s="105" t="str">
        <f>IF(②選手情報入力!O55="","",②選手情報入力!O55)</f>
        <v/>
      </c>
      <c r="M53" s="105" t="str">
        <f>IF(②選手情報入力!P55="","",②選手情報入力!P55)</f>
        <v/>
      </c>
    </row>
    <row r="54" spans="1:13" s="96" customFormat="1" ht="18" customHeight="1">
      <c r="A54" s="106">
        <v>47</v>
      </c>
      <c r="B54" s="107" t="str">
        <f>IF(②選手情報入力!C56="","",②選手情報入力!B56&amp;②選手情報入力!C56)</f>
        <v/>
      </c>
      <c r="C54" s="131" t="str">
        <f>IF(②選手情報入力!D56="","",②選手情報入力!D56)</f>
        <v/>
      </c>
      <c r="D54" s="107" t="str">
        <f>IF(②選手情報入力!G56="","",②選手情報入力!G56)</f>
        <v/>
      </c>
      <c r="E54" s="107" t="str">
        <f>IF(②選手情報入力!H56="","",②選手情報入力!H56)</f>
        <v/>
      </c>
      <c r="F54" s="106" t="str">
        <f>IF(②選手情報入力!I56="","",②選手情報入力!I56)</f>
        <v/>
      </c>
      <c r="G54" s="107" t="str">
        <f>IF(②選手情報入力!J56="","",②選手情報入力!J56)</f>
        <v/>
      </c>
      <c r="H54" s="106" t="str">
        <f>IF(②選手情報入力!K56="","",②選手情報入力!K56)</f>
        <v/>
      </c>
      <c r="I54" s="107" t="str">
        <f>IF(②選手情報入力!L56="","",②選手情報入力!L56)</f>
        <v/>
      </c>
      <c r="J54" s="106" t="str">
        <f>IF(②選手情報入力!M56="","",②選手情報入力!M56)</f>
        <v/>
      </c>
      <c r="K54" s="107" t="str">
        <f>IF(②選手情報入力!N56="","",②選手情報入力!N56)</f>
        <v/>
      </c>
      <c r="L54" s="107" t="str">
        <f>IF(②選手情報入力!O56="","",②選手情報入力!O56)</f>
        <v/>
      </c>
      <c r="M54" s="107" t="str">
        <f>IF(②選手情報入力!P56="","",②選手情報入力!P56)</f>
        <v/>
      </c>
    </row>
    <row r="55" spans="1:13" s="96" customFormat="1" ht="18" customHeight="1">
      <c r="A55" s="106">
        <v>48</v>
      </c>
      <c r="B55" s="107" t="str">
        <f>IF(②選手情報入力!C57="","",②選手情報入力!B57&amp;②選手情報入力!C57)</f>
        <v/>
      </c>
      <c r="C55" s="131" t="str">
        <f>IF(②選手情報入力!D57="","",②選手情報入力!D57)</f>
        <v/>
      </c>
      <c r="D55" s="107" t="str">
        <f>IF(②選手情報入力!G57="","",②選手情報入力!G57)</f>
        <v/>
      </c>
      <c r="E55" s="107" t="str">
        <f>IF(②選手情報入力!H57="","",②選手情報入力!H57)</f>
        <v/>
      </c>
      <c r="F55" s="106" t="str">
        <f>IF(②選手情報入力!I57="","",②選手情報入力!I57)</f>
        <v/>
      </c>
      <c r="G55" s="107" t="str">
        <f>IF(②選手情報入力!J57="","",②選手情報入力!J57)</f>
        <v/>
      </c>
      <c r="H55" s="106" t="str">
        <f>IF(②選手情報入力!K57="","",②選手情報入力!K57)</f>
        <v/>
      </c>
      <c r="I55" s="107" t="str">
        <f>IF(②選手情報入力!L57="","",②選手情報入力!L57)</f>
        <v/>
      </c>
      <c r="J55" s="106" t="str">
        <f>IF(②選手情報入力!M57="","",②選手情報入力!M57)</f>
        <v/>
      </c>
      <c r="K55" s="107" t="str">
        <f>IF(②選手情報入力!N57="","",②選手情報入力!N57)</f>
        <v/>
      </c>
      <c r="L55" s="107" t="str">
        <f>IF(②選手情報入力!O57="","",②選手情報入力!O57)</f>
        <v/>
      </c>
      <c r="M55" s="107" t="str">
        <f>IF(②選手情報入力!P57="","",②選手情報入力!P57)</f>
        <v/>
      </c>
    </row>
    <row r="56" spans="1:13" s="96" customFormat="1" ht="18" customHeight="1">
      <c r="A56" s="106">
        <v>49</v>
      </c>
      <c r="B56" s="107" t="str">
        <f>IF(②選手情報入力!C58="","",②選手情報入力!B58&amp;②選手情報入力!C58)</f>
        <v/>
      </c>
      <c r="C56" s="131" t="str">
        <f>IF(②選手情報入力!D58="","",②選手情報入力!D58)</f>
        <v/>
      </c>
      <c r="D56" s="107" t="str">
        <f>IF(②選手情報入力!G58="","",②選手情報入力!G58)</f>
        <v/>
      </c>
      <c r="E56" s="107" t="str">
        <f>IF(②選手情報入力!H58="","",②選手情報入力!H58)</f>
        <v/>
      </c>
      <c r="F56" s="106" t="str">
        <f>IF(②選手情報入力!I58="","",②選手情報入力!I58)</f>
        <v/>
      </c>
      <c r="G56" s="107" t="str">
        <f>IF(②選手情報入力!J58="","",②選手情報入力!J58)</f>
        <v/>
      </c>
      <c r="H56" s="106" t="str">
        <f>IF(②選手情報入力!K58="","",②選手情報入力!K58)</f>
        <v/>
      </c>
      <c r="I56" s="107" t="str">
        <f>IF(②選手情報入力!L58="","",②選手情報入力!L58)</f>
        <v/>
      </c>
      <c r="J56" s="106" t="str">
        <f>IF(②選手情報入力!M58="","",②選手情報入力!M58)</f>
        <v/>
      </c>
      <c r="K56" s="107" t="str">
        <f>IF(②選手情報入力!N58="","",②選手情報入力!N58)</f>
        <v/>
      </c>
      <c r="L56" s="107" t="str">
        <f>IF(②選手情報入力!O58="","",②選手情報入力!O58)</f>
        <v/>
      </c>
      <c r="M56" s="107" t="str">
        <f>IF(②選手情報入力!P58="","",②選手情報入力!P58)</f>
        <v/>
      </c>
    </row>
    <row r="57" spans="1:13" s="96" customFormat="1" ht="18" customHeight="1">
      <c r="A57" s="108">
        <v>50</v>
      </c>
      <c r="B57" s="109" t="str">
        <f>IF(②選手情報入力!C59="","",②選手情報入力!B59&amp;②選手情報入力!C59)</f>
        <v/>
      </c>
      <c r="C57" s="133" t="str">
        <f>IF(②選手情報入力!D59="","",②選手情報入力!D59)</f>
        <v/>
      </c>
      <c r="D57" s="109" t="str">
        <f>IF(②選手情報入力!G59="","",②選手情報入力!G59)</f>
        <v/>
      </c>
      <c r="E57" s="109" t="str">
        <f>IF(②選手情報入力!H59="","",②選手情報入力!H59)</f>
        <v/>
      </c>
      <c r="F57" s="108" t="str">
        <f>IF(②選手情報入力!I59="","",②選手情報入力!I59)</f>
        <v/>
      </c>
      <c r="G57" s="109" t="str">
        <f>IF(②選手情報入力!J59="","",②選手情報入力!J59)</f>
        <v/>
      </c>
      <c r="H57" s="108" t="str">
        <f>IF(②選手情報入力!K59="","",②選手情報入力!K59)</f>
        <v/>
      </c>
      <c r="I57" s="109" t="str">
        <f>IF(②選手情報入力!L59="","",②選手情報入力!L59)</f>
        <v/>
      </c>
      <c r="J57" s="108" t="str">
        <f>IF(②選手情報入力!M59="","",②選手情報入力!M59)</f>
        <v/>
      </c>
      <c r="K57" s="109" t="str">
        <f>IF(②選手情報入力!N59="","",②選手情報入力!N59)</f>
        <v/>
      </c>
      <c r="L57" s="109" t="str">
        <f>IF(②選手情報入力!O59="","",②選手情報入力!O59)</f>
        <v/>
      </c>
      <c r="M57" s="109" t="str">
        <f>IF(②選手情報入力!P59="","",②選手情報入力!P59)</f>
        <v/>
      </c>
    </row>
    <row r="58" spans="1:13" s="96" customFormat="1" ht="18" customHeight="1">
      <c r="A58" s="112">
        <v>51</v>
      </c>
      <c r="B58" s="113" t="str">
        <f>IF(②選手情報入力!C60="","",②選手情報入力!B60&amp;②選手情報入力!C60)</f>
        <v/>
      </c>
      <c r="C58" s="134" t="str">
        <f>IF(②選手情報入力!D60="","",②選手情報入力!D60)</f>
        <v/>
      </c>
      <c r="D58" s="113" t="str">
        <f>IF(②選手情報入力!G60="","",②選手情報入力!G60)</f>
        <v/>
      </c>
      <c r="E58" s="113" t="str">
        <f>IF(②選手情報入力!H60="","",②選手情報入力!H60)</f>
        <v/>
      </c>
      <c r="F58" s="112" t="str">
        <f>IF(②選手情報入力!I60="","",②選手情報入力!I60)</f>
        <v/>
      </c>
      <c r="G58" s="113" t="str">
        <f>IF(②選手情報入力!J60="","",②選手情報入力!J60)</f>
        <v/>
      </c>
      <c r="H58" s="112" t="str">
        <f>IF(②選手情報入力!K60="","",②選手情報入力!K60)</f>
        <v/>
      </c>
      <c r="I58" s="113" t="str">
        <f>IF(②選手情報入力!L60="","",②選手情報入力!L60)</f>
        <v/>
      </c>
      <c r="J58" s="112" t="str">
        <f>IF(②選手情報入力!M60="","",②選手情報入力!M60)</f>
        <v/>
      </c>
      <c r="K58" s="113" t="str">
        <f>IF(②選手情報入力!N60="","",②選手情報入力!N60)</f>
        <v/>
      </c>
      <c r="L58" s="113" t="str">
        <f>IF(②選手情報入力!O60="","",②選手情報入力!O60)</f>
        <v/>
      </c>
      <c r="M58" s="113" t="str">
        <f>IF(②選手情報入力!P60="","",②選手情報入力!P60)</f>
        <v/>
      </c>
    </row>
    <row r="59" spans="1:13" s="96" customFormat="1" ht="18" customHeight="1">
      <c r="A59" s="106">
        <v>52</v>
      </c>
      <c r="B59" s="107" t="str">
        <f>IF(②選手情報入力!C61="","",②選手情報入力!B61&amp;②選手情報入力!C61)</f>
        <v/>
      </c>
      <c r="C59" s="131" t="str">
        <f>IF(②選手情報入力!D61="","",②選手情報入力!D61)</f>
        <v/>
      </c>
      <c r="D59" s="107" t="str">
        <f>IF(②選手情報入力!G61="","",②選手情報入力!G61)</f>
        <v/>
      </c>
      <c r="E59" s="107" t="str">
        <f>IF(②選手情報入力!H61="","",②選手情報入力!H61)</f>
        <v/>
      </c>
      <c r="F59" s="106" t="str">
        <f>IF(②選手情報入力!I61="","",②選手情報入力!I61)</f>
        <v/>
      </c>
      <c r="G59" s="107" t="str">
        <f>IF(②選手情報入力!J61="","",②選手情報入力!J61)</f>
        <v/>
      </c>
      <c r="H59" s="106" t="str">
        <f>IF(②選手情報入力!K61="","",②選手情報入力!K61)</f>
        <v/>
      </c>
      <c r="I59" s="107" t="str">
        <f>IF(②選手情報入力!L61="","",②選手情報入力!L61)</f>
        <v/>
      </c>
      <c r="J59" s="106" t="str">
        <f>IF(②選手情報入力!M61="","",②選手情報入力!M61)</f>
        <v/>
      </c>
      <c r="K59" s="107" t="str">
        <f>IF(②選手情報入力!N61="","",②選手情報入力!N61)</f>
        <v/>
      </c>
      <c r="L59" s="107" t="str">
        <f>IF(②選手情報入力!O61="","",②選手情報入力!O61)</f>
        <v/>
      </c>
      <c r="M59" s="107" t="str">
        <f>IF(②選手情報入力!P61="","",②選手情報入力!P61)</f>
        <v/>
      </c>
    </row>
    <row r="60" spans="1:13" s="96" customFormat="1" ht="18" customHeight="1">
      <c r="A60" s="106">
        <v>53</v>
      </c>
      <c r="B60" s="107" t="str">
        <f>IF(②選手情報入力!C62="","",②選手情報入力!B62&amp;②選手情報入力!C62)</f>
        <v/>
      </c>
      <c r="C60" s="131" t="str">
        <f>IF(②選手情報入力!D62="","",②選手情報入力!D62)</f>
        <v/>
      </c>
      <c r="D60" s="107" t="str">
        <f>IF(②選手情報入力!G62="","",②選手情報入力!G62)</f>
        <v/>
      </c>
      <c r="E60" s="107" t="str">
        <f>IF(②選手情報入力!H62="","",②選手情報入力!H62)</f>
        <v/>
      </c>
      <c r="F60" s="106" t="str">
        <f>IF(②選手情報入力!I62="","",②選手情報入力!I62)</f>
        <v/>
      </c>
      <c r="G60" s="107" t="str">
        <f>IF(②選手情報入力!J62="","",②選手情報入力!J62)</f>
        <v/>
      </c>
      <c r="H60" s="106" t="str">
        <f>IF(②選手情報入力!K62="","",②選手情報入力!K62)</f>
        <v/>
      </c>
      <c r="I60" s="107" t="str">
        <f>IF(②選手情報入力!L62="","",②選手情報入力!L62)</f>
        <v/>
      </c>
      <c r="J60" s="106" t="str">
        <f>IF(②選手情報入力!M62="","",②選手情報入力!M62)</f>
        <v/>
      </c>
      <c r="K60" s="107" t="str">
        <f>IF(②選手情報入力!N62="","",②選手情報入力!N62)</f>
        <v/>
      </c>
      <c r="L60" s="107" t="str">
        <f>IF(②選手情報入力!O62="","",②選手情報入力!O62)</f>
        <v/>
      </c>
      <c r="M60" s="107" t="str">
        <f>IF(②選手情報入力!P62="","",②選手情報入力!P62)</f>
        <v/>
      </c>
    </row>
    <row r="61" spans="1:13" s="96" customFormat="1" ht="18" customHeight="1">
      <c r="A61" s="106">
        <v>54</v>
      </c>
      <c r="B61" s="107" t="str">
        <f>IF(②選手情報入力!C63="","",②選手情報入力!B63&amp;②選手情報入力!C63)</f>
        <v/>
      </c>
      <c r="C61" s="131" t="str">
        <f>IF(②選手情報入力!D63="","",②選手情報入力!D63)</f>
        <v/>
      </c>
      <c r="D61" s="107" t="str">
        <f>IF(②選手情報入力!G63="","",②選手情報入力!G63)</f>
        <v/>
      </c>
      <c r="E61" s="107" t="str">
        <f>IF(②選手情報入力!H63="","",②選手情報入力!H63)</f>
        <v/>
      </c>
      <c r="F61" s="106" t="str">
        <f>IF(②選手情報入力!I63="","",②選手情報入力!I63)</f>
        <v/>
      </c>
      <c r="G61" s="107" t="str">
        <f>IF(②選手情報入力!J63="","",②選手情報入力!J63)</f>
        <v/>
      </c>
      <c r="H61" s="106" t="str">
        <f>IF(②選手情報入力!K63="","",②選手情報入力!K63)</f>
        <v/>
      </c>
      <c r="I61" s="107" t="str">
        <f>IF(②選手情報入力!L63="","",②選手情報入力!L63)</f>
        <v/>
      </c>
      <c r="J61" s="106" t="str">
        <f>IF(②選手情報入力!M63="","",②選手情報入力!M63)</f>
        <v/>
      </c>
      <c r="K61" s="107" t="str">
        <f>IF(②選手情報入力!N63="","",②選手情報入力!N63)</f>
        <v/>
      </c>
      <c r="L61" s="107" t="str">
        <f>IF(②選手情報入力!O63="","",②選手情報入力!O63)</f>
        <v/>
      </c>
      <c r="M61" s="107" t="str">
        <f>IF(②選手情報入力!P63="","",②選手情報入力!P63)</f>
        <v/>
      </c>
    </row>
    <row r="62" spans="1:13" s="96" customFormat="1" ht="18" customHeight="1">
      <c r="A62" s="110">
        <v>55</v>
      </c>
      <c r="B62" s="111" t="str">
        <f>IF(②選手情報入力!C64="","",②選手情報入力!B64&amp;②選手情報入力!C64)</f>
        <v/>
      </c>
      <c r="C62" s="132" t="str">
        <f>IF(②選手情報入力!D64="","",②選手情報入力!D64)</f>
        <v/>
      </c>
      <c r="D62" s="111" t="str">
        <f>IF(②選手情報入力!G64="","",②選手情報入力!G64)</f>
        <v/>
      </c>
      <c r="E62" s="111" t="str">
        <f>IF(②選手情報入力!H64="","",②選手情報入力!H64)</f>
        <v/>
      </c>
      <c r="F62" s="110" t="str">
        <f>IF(②選手情報入力!I64="","",②選手情報入力!I64)</f>
        <v/>
      </c>
      <c r="G62" s="111" t="str">
        <f>IF(②選手情報入力!J64="","",②選手情報入力!J64)</f>
        <v/>
      </c>
      <c r="H62" s="110" t="str">
        <f>IF(②選手情報入力!K64="","",②選手情報入力!K64)</f>
        <v/>
      </c>
      <c r="I62" s="111" t="str">
        <f>IF(②選手情報入力!L64="","",②選手情報入力!L64)</f>
        <v/>
      </c>
      <c r="J62" s="110" t="str">
        <f>IF(②選手情報入力!M64="","",②選手情報入力!M64)</f>
        <v/>
      </c>
      <c r="K62" s="111" t="str">
        <f>IF(②選手情報入力!N64="","",②選手情報入力!N64)</f>
        <v/>
      </c>
      <c r="L62" s="111" t="str">
        <f>IF(②選手情報入力!O64="","",②選手情報入力!O64)</f>
        <v/>
      </c>
      <c r="M62" s="111" t="str">
        <f>IF(②選手情報入力!P64="","",②選手情報入力!P64)</f>
        <v/>
      </c>
    </row>
    <row r="63" spans="1:13" s="96" customFormat="1" ht="18" customHeight="1">
      <c r="A63" s="104">
        <v>56</v>
      </c>
      <c r="B63" s="105" t="str">
        <f>IF(②選手情報入力!C65="","",②選手情報入力!B65&amp;②選手情報入力!C65)</f>
        <v/>
      </c>
      <c r="C63" s="130" t="str">
        <f>IF(②選手情報入力!D65="","",②選手情報入力!D65)</f>
        <v/>
      </c>
      <c r="D63" s="105" t="str">
        <f>IF(②選手情報入力!G65="","",②選手情報入力!G65)</f>
        <v/>
      </c>
      <c r="E63" s="105" t="str">
        <f>IF(②選手情報入力!H65="","",②選手情報入力!H65)</f>
        <v/>
      </c>
      <c r="F63" s="104" t="str">
        <f>IF(②選手情報入力!I65="","",②選手情報入力!I65)</f>
        <v/>
      </c>
      <c r="G63" s="105" t="str">
        <f>IF(②選手情報入力!J65="","",②選手情報入力!J65)</f>
        <v/>
      </c>
      <c r="H63" s="104" t="str">
        <f>IF(②選手情報入力!K65="","",②選手情報入力!K65)</f>
        <v/>
      </c>
      <c r="I63" s="105" t="str">
        <f>IF(②選手情報入力!L65="","",②選手情報入力!L65)</f>
        <v/>
      </c>
      <c r="J63" s="104" t="str">
        <f>IF(②選手情報入力!M65="","",②選手情報入力!M65)</f>
        <v/>
      </c>
      <c r="K63" s="105" t="str">
        <f>IF(②選手情報入力!N65="","",②選手情報入力!N65)</f>
        <v/>
      </c>
      <c r="L63" s="105" t="str">
        <f>IF(②選手情報入力!O65="","",②選手情報入力!O65)</f>
        <v/>
      </c>
      <c r="M63" s="105" t="str">
        <f>IF(②選手情報入力!P65="","",②選手情報入力!P65)</f>
        <v/>
      </c>
    </row>
    <row r="64" spans="1:13" s="96" customFormat="1" ht="18" customHeight="1">
      <c r="A64" s="106">
        <v>57</v>
      </c>
      <c r="B64" s="107" t="str">
        <f>IF(②選手情報入力!C66="","",②選手情報入力!B66&amp;②選手情報入力!C66)</f>
        <v/>
      </c>
      <c r="C64" s="131" t="str">
        <f>IF(②選手情報入力!D66="","",②選手情報入力!D66)</f>
        <v/>
      </c>
      <c r="D64" s="107" t="str">
        <f>IF(②選手情報入力!G66="","",②選手情報入力!G66)</f>
        <v/>
      </c>
      <c r="E64" s="107" t="str">
        <f>IF(②選手情報入力!H66="","",②選手情報入力!H66)</f>
        <v/>
      </c>
      <c r="F64" s="106" t="str">
        <f>IF(②選手情報入力!I66="","",②選手情報入力!I66)</f>
        <v/>
      </c>
      <c r="G64" s="107" t="str">
        <f>IF(②選手情報入力!J66="","",②選手情報入力!J66)</f>
        <v/>
      </c>
      <c r="H64" s="106" t="str">
        <f>IF(②選手情報入力!K66="","",②選手情報入力!K66)</f>
        <v/>
      </c>
      <c r="I64" s="107" t="str">
        <f>IF(②選手情報入力!L66="","",②選手情報入力!L66)</f>
        <v/>
      </c>
      <c r="J64" s="106" t="str">
        <f>IF(②選手情報入力!M66="","",②選手情報入力!M66)</f>
        <v/>
      </c>
      <c r="K64" s="107" t="str">
        <f>IF(②選手情報入力!N66="","",②選手情報入力!N66)</f>
        <v/>
      </c>
      <c r="L64" s="107" t="str">
        <f>IF(②選手情報入力!O66="","",②選手情報入力!O66)</f>
        <v/>
      </c>
      <c r="M64" s="107" t="str">
        <f>IF(②選手情報入力!P66="","",②選手情報入力!P66)</f>
        <v/>
      </c>
    </row>
    <row r="65" spans="1:13" s="96" customFormat="1" ht="18" customHeight="1">
      <c r="A65" s="106">
        <v>58</v>
      </c>
      <c r="B65" s="107" t="str">
        <f>IF(②選手情報入力!C67="","",②選手情報入力!B67&amp;②選手情報入力!C67)</f>
        <v/>
      </c>
      <c r="C65" s="131" t="str">
        <f>IF(②選手情報入力!D67="","",②選手情報入力!D67)</f>
        <v/>
      </c>
      <c r="D65" s="107" t="str">
        <f>IF(②選手情報入力!G67="","",②選手情報入力!G67)</f>
        <v/>
      </c>
      <c r="E65" s="107" t="str">
        <f>IF(②選手情報入力!H67="","",②選手情報入力!H67)</f>
        <v/>
      </c>
      <c r="F65" s="106" t="str">
        <f>IF(②選手情報入力!I67="","",②選手情報入力!I67)</f>
        <v/>
      </c>
      <c r="G65" s="107" t="str">
        <f>IF(②選手情報入力!J67="","",②選手情報入力!J67)</f>
        <v/>
      </c>
      <c r="H65" s="106" t="str">
        <f>IF(②選手情報入力!K67="","",②選手情報入力!K67)</f>
        <v/>
      </c>
      <c r="I65" s="107" t="str">
        <f>IF(②選手情報入力!L67="","",②選手情報入力!L67)</f>
        <v/>
      </c>
      <c r="J65" s="106" t="str">
        <f>IF(②選手情報入力!M67="","",②選手情報入力!M67)</f>
        <v/>
      </c>
      <c r="K65" s="107" t="str">
        <f>IF(②選手情報入力!N67="","",②選手情報入力!N67)</f>
        <v/>
      </c>
      <c r="L65" s="107" t="str">
        <f>IF(②選手情報入力!O67="","",②選手情報入力!O67)</f>
        <v/>
      </c>
      <c r="M65" s="107" t="str">
        <f>IF(②選手情報入力!P67="","",②選手情報入力!P67)</f>
        <v/>
      </c>
    </row>
    <row r="66" spans="1:13" s="96" customFormat="1" ht="18" customHeight="1">
      <c r="A66" s="106">
        <v>59</v>
      </c>
      <c r="B66" s="107" t="str">
        <f>IF(②選手情報入力!C68="","",②選手情報入力!B68&amp;②選手情報入力!C68)</f>
        <v/>
      </c>
      <c r="C66" s="131" t="str">
        <f>IF(②選手情報入力!D68="","",②選手情報入力!D68)</f>
        <v/>
      </c>
      <c r="D66" s="107" t="str">
        <f>IF(②選手情報入力!G68="","",②選手情報入力!G68)</f>
        <v/>
      </c>
      <c r="E66" s="107" t="str">
        <f>IF(②選手情報入力!H68="","",②選手情報入力!H68)</f>
        <v/>
      </c>
      <c r="F66" s="106" t="str">
        <f>IF(②選手情報入力!I68="","",②選手情報入力!I68)</f>
        <v/>
      </c>
      <c r="G66" s="107" t="str">
        <f>IF(②選手情報入力!J68="","",②選手情報入力!J68)</f>
        <v/>
      </c>
      <c r="H66" s="106" t="str">
        <f>IF(②選手情報入力!K68="","",②選手情報入力!K68)</f>
        <v/>
      </c>
      <c r="I66" s="107" t="str">
        <f>IF(②選手情報入力!L68="","",②選手情報入力!L68)</f>
        <v/>
      </c>
      <c r="J66" s="106" t="str">
        <f>IF(②選手情報入力!M68="","",②選手情報入力!M68)</f>
        <v/>
      </c>
      <c r="K66" s="107" t="str">
        <f>IF(②選手情報入力!N68="","",②選手情報入力!N68)</f>
        <v/>
      </c>
      <c r="L66" s="107" t="str">
        <f>IF(②選手情報入力!O68="","",②選手情報入力!O68)</f>
        <v/>
      </c>
      <c r="M66" s="107" t="str">
        <f>IF(②選手情報入力!P68="","",②選手情報入力!P68)</f>
        <v/>
      </c>
    </row>
    <row r="67" spans="1:13" s="96" customFormat="1" ht="18" customHeight="1">
      <c r="A67" s="108">
        <v>60</v>
      </c>
      <c r="B67" s="109" t="str">
        <f>IF(②選手情報入力!C69="","",②選手情報入力!B69&amp;②選手情報入力!C69)</f>
        <v/>
      </c>
      <c r="C67" s="133" t="str">
        <f>IF(②選手情報入力!D69="","",②選手情報入力!D69)</f>
        <v/>
      </c>
      <c r="D67" s="109" t="str">
        <f>IF(②選手情報入力!G69="","",②選手情報入力!G69)</f>
        <v/>
      </c>
      <c r="E67" s="109" t="str">
        <f>IF(②選手情報入力!H69="","",②選手情報入力!H69)</f>
        <v/>
      </c>
      <c r="F67" s="108" t="str">
        <f>IF(②選手情報入力!I69="","",②選手情報入力!I69)</f>
        <v/>
      </c>
      <c r="G67" s="109" t="str">
        <f>IF(②選手情報入力!J69="","",②選手情報入力!J69)</f>
        <v/>
      </c>
      <c r="H67" s="108" t="str">
        <f>IF(②選手情報入力!K69="","",②選手情報入力!K69)</f>
        <v/>
      </c>
      <c r="I67" s="109" t="str">
        <f>IF(②選手情報入力!L69="","",②選手情報入力!L69)</f>
        <v/>
      </c>
      <c r="J67" s="108" t="str">
        <f>IF(②選手情報入力!M69="","",②選手情報入力!M69)</f>
        <v/>
      </c>
      <c r="K67" s="109" t="str">
        <f>IF(②選手情報入力!N69="","",②選手情報入力!N69)</f>
        <v/>
      </c>
      <c r="L67" s="109" t="str">
        <f>IF(②選手情報入力!O69="","",②選手情報入力!O69)</f>
        <v/>
      </c>
      <c r="M67" s="109" t="str">
        <f>IF(②選手情報入力!P69="","",②選手情報入力!P69)</f>
        <v/>
      </c>
    </row>
    <row r="68" spans="1:13" s="96" customFormat="1" ht="18" customHeight="1">
      <c r="A68" s="112">
        <v>61</v>
      </c>
      <c r="B68" s="113" t="str">
        <f>IF(②選手情報入力!C70="","",②選手情報入力!B70&amp;②選手情報入力!C70)</f>
        <v/>
      </c>
      <c r="C68" s="134" t="str">
        <f>IF(②選手情報入力!D70="","",②選手情報入力!D70)</f>
        <v/>
      </c>
      <c r="D68" s="113" t="str">
        <f>IF(②選手情報入力!G70="","",②選手情報入力!G70)</f>
        <v/>
      </c>
      <c r="E68" s="113" t="str">
        <f>IF(②選手情報入力!H70="","",②選手情報入力!H70)</f>
        <v/>
      </c>
      <c r="F68" s="112" t="str">
        <f>IF(②選手情報入力!I70="","",②選手情報入力!I70)</f>
        <v/>
      </c>
      <c r="G68" s="113" t="str">
        <f>IF(②選手情報入力!J70="","",②選手情報入力!J70)</f>
        <v/>
      </c>
      <c r="H68" s="112" t="str">
        <f>IF(②選手情報入力!K70="","",②選手情報入力!K70)</f>
        <v/>
      </c>
      <c r="I68" s="113" t="str">
        <f>IF(②選手情報入力!L70="","",②選手情報入力!L70)</f>
        <v/>
      </c>
      <c r="J68" s="112" t="str">
        <f>IF(②選手情報入力!M70="","",②選手情報入力!M70)</f>
        <v/>
      </c>
      <c r="K68" s="113" t="str">
        <f>IF(②選手情報入力!N70="","",②選手情報入力!N70)</f>
        <v/>
      </c>
      <c r="L68" s="113" t="str">
        <f>IF(②選手情報入力!O70="","",②選手情報入力!O70)</f>
        <v/>
      </c>
      <c r="M68" s="113" t="str">
        <f>IF(②選手情報入力!P70="","",②選手情報入力!P70)</f>
        <v/>
      </c>
    </row>
    <row r="69" spans="1:13" s="96" customFormat="1" ht="18" customHeight="1">
      <c r="A69" s="106">
        <v>62</v>
      </c>
      <c r="B69" s="107" t="str">
        <f>IF(②選手情報入力!C71="","",②選手情報入力!B71&amp;②選手情報入力!C71)</f>
        <v/>
      </c>
      <c r="C69" s="131" t="str">
        <f>IF(②選手情報入力!D71="","",②選手情報入力!D71)</f>
        <v/>
      </c>
      <c r="D69" s="107" t="str">
        <f>IF(②選手情報入力!G71="","",②選手情報入力!G71)</f>
        <v/>
      </c>
      <c r="E69" s="107" t="str">
        <f>IF(②選手情報入力!H71="","",②選手情報入力!H71)</f>
        <v/>
      </c>
      <c r="F69" s="106" t="str">
        <f>IF(②選手情報入力!I71="","",②選手情報入力!I71)</f>
        <v/>
      </c>
      <c r="G69" s="107" t="str">
        <f>IF(②選手情報入力!J71="","",②選手情報入力!J71)</f>
        <v/>
      </c>
      <c r="H69" s="106" t="str">
        <f>IF(②選手情報入力!K71="","",②選手情報入力!K71)</f>
        <v/>
      </c>
      <c r="I69" s="107" t="str">
        <f>IF(②選手情報入力!L71="","",②選手情報入力!L71)</f>
        <v/>
      </c>
      <c r="J69" s="106" t="str">
        <f>IF(②選手情報入力!M71="","",②選手情報入力!M71)</f>
        <v/>
      </c>
      <c r="K69" s="107" t="str">
        <f>IF(②選手情報入力!N71="","",②選手情報入力!N71)</f>
        <v/>
      </c>
      <c r="L69" s="107" t="str">
        <f>IF(②選手情報入力!O71="","",②選手情報入力!O71)</f>
        <v/>
      </c>
      <c r="M69" s="107" t="str">
        <f>IF(②選手情報入力!P71="","",②選手情報入力!P71)</f>
        <v/>
      </c>
    </row>
    <row r="70" spans="1:13" s="96" customFormat="1" ht="18" customHeight="1">
      <c r="A70" s="106">
        <v>63</v>
      </c>
      <c r="B70" s="107" t="str">
        <f>IF(②選手情報入力!C72="","",②選手情報入力!B72&amp;②選手情報入力!C72)</f>
        <v/>
      </c>
      <c r="C70" s="131" t="str">
        <f>IF(②選手情報入力!D72="","",②選手情報入力!D72)</f>
        <v/>
      </c>
      <c r="D70" s="107" t="str">
        <f>IF(②選手情報入力!G72="","",②選手情報入力!G72)</f>
        <v/>
      </c>
      <c r="E70" s="107" t="str">
        <f>IF(②選手情報入力!H72="","",②選手情報入力!H72)</f>
        <v/>
      </c>
      <c r="F70" s="106" t="str">
        <f>IF(②選手情報入力!I72="","",②選手情報入力!I72)</f>
        <v/>
      </c>
      <c r="G70" s="107" t="str">
        <f>IF(②選手情報入力!J72="","",②選手情報入力!J72)</f>
        <v/>
      </c>
      <c r="H70" s="106" t="str">
        <f>IF(②選手情報入力!K72="","",②選手情報入力!K72)</f>
        <v/>
      </c>
      <c r="I70" s="107" t="str">
        <f>IF(②選手情報入力!L72="","",②選手情報入力!L72)</f>
        <v/>
      </c>
      <c r="J70" s="106" t="str">
        <f>IF(②選手情報入力!M72="","",②選手情報入力!M72)</f>
        <v/>
      </c>
      <c r="K70" s="107" t="str">
        <f>IF(②選手情報入力!N72="","",②選手情報入力!N72)</f>
        <v/>
      </c>
      <c r="L70" s="107" t="str">
        <f>IF(②選手情報入力!O72="","",②選手情報入力!O72)</f>
        <v/>
      </c>
      <c r="M70" s="107" t="str">
        <f>IF(②選手情報入力!P72="","",②選手情報入力!P72)</f>
        <v/>
      </c>
    </row>
    <row r="71" spans="1:13" s="96" customFormat="1" ht="18" customHeight="1">
      <c r="A71" s="106">
        <v>64</v>
      </c>
      <c r="B71" s="107" t="str">
        <f>IF(②選手情報入力!C73="","",②選手情報入力!B73&amp;②選手情報入力!C73)</f>
        <v/>
      </c>
      <c r="C71" s="131" t="str">
        <f>IF(②選手情報入力!D73="","",②選手情報入力!D73)</f>
        <v/>
      </c>
      <c r="D71" s="107" t="str">
        <f>IF(②選手情報入力!G73="","",②選手情報入力!G73)</f>
        <v/>
      </c>
      <c r="E71" s="107" t="str">
        <f>IF(②選手情報入力!H73="","",②選手情報入力!H73)</f>
        <v/>
      </c>
      <c r="F71" s="106" t="str">
        <f>IF(②選手情報入力!I73="","",②選手情報入力!I73)</f>
        <v/>
      </c>
      <c r="G71" s="107" t="str">
        <f>IF(②選手情報入力!J73="","",②選手情報入力!J73)</f>
        <v/>
      </c>
      <c r="H71" s="106" t="str">
        <f>IF(②選手情報入力!K73="","",②選手情報入力!K73)</f>
        <v/>
      </c>
      <c r="I71" s="107" t="str">
        <f>IF(②選手情報入力!L73="","",②選手情報入力!L73)</f>
        <v/>
      </c>
      <c r="J71" s="106" t="str">
        <f>IF(②選手情報入力!M73="","",②選手情報入力!M73)</f>
        <v/>
      </c>
      <c r="K71" s="107" t="str">
        <f>IF(②選手情報入力!N73="","",②選手情報入力!N73)</f>
        <v/>
      </c>
      <c r="L71" s="107" t="str">
        <f>IF(②選手情報入力!O73="","",②選手情報入力!O73)</f>
        <v/>
      </c>
      <c r="M71" s="107" t="str">
        <f>IF(②選手情報入力!P73="","",②選手情報入力!P73)</f>
        <v/>
      </c>
    </row>
    <row r="72" spans="1:13" s="96" customFormat="1" ht="18" customHeight="1">
      <c r="A72" s="110">
        <v>65</v>
      </c>
      <c r="B72" s="111" t="str">
        <f>IF(②選手情報入力!C74="","",②選手情報入力!B74&amp;②選手情報入力!C74)</f>
        <v/>
      </c>
      <c r="C72" s="132" t="str">
        <f>IF(②選手情報入力!D74="","",②選手情報入力!D74)</f>
        <v/>
      </c>
      <c r="D72" s="111" t="str">
        <f>IF(②選手情報入力!G74="","",②選手情報入力!G74)</f>
        <v/>
      </c>
      <c r="E72" s="111" t="str">
        <f>IF(②選手情報入力!H74="","",②選手情報入力!H74)</f>
        <v/>
      </c>
      <c r="F72" s="110" t="str">
        <f>IF(②選手情報入力!I74="","",②選手情報入力!I74)</f>
        <v/>
      </c>
      <c r="G72" s="111" t="str">
        <f>IF(②選手情報入力!J74="","",②選手情報入力!J74)</f>
        <v/>
      </c>
      <c r="H72" s="110" t="str">
        <f>IF(②選手情報入力!K74="","",②選手情報入力!K74)</f>
        <v/>
      </c>
      <c r="I72" s="111" t="str">
        <f>IF(②選手情報入力!L74="","",②選手情報入力!L74)</f>
        <v/>
      </c>
      <c r="J72" s="110" t="str">
        <f>IF(②選手情報入力!M74="","",②選手情報入力!M74)</f>
        <v/>
      </c>
      <c r="K72" s="111" t="str">
        <f>IF(②選手情報入力!N74="","",②選手情報入力!N74)</f>
        <v/>
      </c>
      <c r="L72" s="111" t="str">
        <f>IF(②選手情報入力!O74="","",②選手情報入力!O74)</f>
        <v/>
      </c>
      <c r="M72" s="111" t="str">
        <f>IF(②選手情報入力!P74="","",②選手情報入力!P74)</f>
        <v/>
      </c>
    </row>
    <row r="73" spans="1:13" s="96" customFormat="1" ht="18" customHeight="1">
      <c r="A73" s="104">
        <v>66</v>
      </c>
      <c r="B73" s="105" t="str">
        <f>IF(②選手情報入力!C75="","",②選手情報入力!B75&amp;②選手情報入力!C75)</f>
        <v/>
      </c>
      <c r="C73" s="130" t="str">
        <f>IF(②選手情報入力!D75="","",②選手情報入力!D75)</f>
        <v/>
      </c>
      <c r="D73" s="105" t="str">
        <f>IF(②選手情報入力!G75="","",②選手情報入力!G75)</f>
        <v/>
      </c>
      <c r="E73" s="105" t="str">
        <f>IF(②選手情報入力!H75="","",②選手情報入力!H75)</f>
        <v/>
      </c>
      <c r="F73" s="104" t="str">
        <f>IF(②選手情報入力!I75="","",②選手情報入力!I75)</f>
        <v/>
      </c>
      <c r="G73" s="105" t="str">
        <f>IF(②選手情報入力!J75="","",②選手情報入力!J75)</f>
        <v/>
      </c>
      <c r="H73" s="104" t="str">
        <f>IF(②選手情報入力!K75="","",②選手情報入力!K75)</f>
        <v/>
      </c>
      <c r="I73" s="105" t="str">
        <f>IF(②選手情報入力!L75="","",②選手情報入力!L75)</f>
        <v/>
      </c>
      <c r="J73" s="104" t="str">
        <f>IF(②選手情報入力!M75="","",②選手情報入力!M75)</f>
        <v/>
      </c>
      <c r="K73" s="105" t="str">
        <f>IF(②選手情報入力!N75="","",②選手情報入力!N75)</f>
        <v/>
      </c>
      <c r="L73" s="105" t="str">
        <f>IF(②選手情報入力!O75="","",②選手情報入力!O75)</f>
        <v/>
      </c>
      <c r="M73" s="105" t="str">
        <f>IF(②選手情報入力!P75="","",②選手情報入力!P75)</f>
        <v/>
      </c>
    </row>
    <row r="74" spans="1:13" s="96" customFormat="1" ht="18" customHeight="1">
      <c r="A74" s="106">
        <v>67</v>
      </c>
      <c r="B74" s="107" t="str">
        <f>IF(②選手情報入力!C76="","",②選手情報入力!B76&amp;②選手情報入力!C76)</f>
        <v/>
      </c>
      <c r="C74" s="131" t="str">
        <f>IF(②選手情報入力!D76="","",②選手情報入力!D76)</f>
        <v/>
      </c>
      <c r="D74" s="107" t="str">
        <f>IF(②選手情報入力!G76="","",②選手情報入力!G76)</f>
        <v/>
      </c>
      <c r="E74" s="107" t="str">
        <f>IF(②選手情報入力!H76="","",②選手情報入力!H76)</f>
        <v/>
      </c>
      <c r="F74" s="106" t="str">
        <f>IF(②選手情報入力!I76="","",②選手情報入力!I76)</f>
        <v/>
      </c>
      <c r="G74" s="107" t="str">
        <f>IF(②選手情報入力!J76="","",②選手情報入力!J76)</f>
        <v/>
      </c>
      <c r="H74" s="106" t="str">
        <f>IF(②選手情報入力!K76="","",②選手情報入力!K76)</f>
        <v/>
      </c>
      <c r="I74" s="107" t="str">
        <f>IF(②選手情報入力!L76="","",②選手情報入力!L76)</f>
        <v/>
      </c>
      <c r="J74" s="106" t="str">
        <f>IF(②選手情報入力!M76="","",②選手情報入力!M76)</f>
        <v/>
      </c>
      <c r="K74" s="107" t="str">
        <f>IF(②選手情報入力!N76="","",②選手情報入力!N76)</f>
        <v/>
      </c>
      <c r="L74" s="107" t="str">
        <f>IF(②選手情報入力!O76="","",②選手情報入力!O76)</f>
        <v/>
      </c>
      <c r="M74" s="107" t="str">
        <f>IF(②選手情報入力!P76="","",②選手情報入力!P76)</f>
        <v/>
      </c>
    </row>
    <row r="75" spans="1:13" s="96" customFormat="1" ht="18" customHeight="1">
      <c r="A75" s="106">
        <v>68</v>
      </c>
      <c r="B75" s="107" t="str">
        <f>IF(②選手情報入力!C77="","",②選手情報入力!B77&amp;②選手情報入力!C77)</f>
        <v/>
      </c>
      <c r="C75" s="131" t="str">
        <f>IF(②選手情報入力!D77="","",②選手情報入力!D77)</f>
        <v/>
      </c>
      <c r="D75" s="107" t="str">
        <f>IF(②選手情報入力!G77="","",②選手情報入力!G77)</f>
        <v/>
      </c>
      <c r="E75" s="107" t="str">
        <f>IF(②選手情報入力!H77="","",②選手情報入力!H77)</f>
        <v/>
      </c>
      <c r="F75" s="106" t="str">
        <f>IF(②選手情報入力!I77="","",②選手情報入力!I77)</f>
        <v/>
      </c>
      <c r="G75" s="107" t="str">
        <f>IF(②選手情報入力!J77="","",②選手情報入力!J77)</f>
        <v/>
      </c>
      <c r="H75" s="106" t="str">
        <f>IF(②選手情報入力!K77="","",②選手情報入力!K77)</f>
        <v/>
      </c>
      <c r="I75" s="107" t="str">
        <f>IF(②選手情報入力!L77="","",②選手情報入力!L77)</f>
        <v/>
      </c>
      <c r="J75" s="106" t="str">
        <f>IF(②選手情報入力!M77="","",②選手情報入力!M77)</f>
        <v/>
      </c>
      <c r="K75" s="107" t="str">
        <f>IF(②選手情報入力!N77="","",②選手情報入力!N77)</f>
        <v/>
      </c>
      <c r="L75" s="107" t="str">
        <f>IF(②選手情報入力!O77="","",②選手情報入力!O77)</f>
        <v/>
      </c>
      <c r="M75" s="107" t="str">
        <f>IF(②選手情報入力!P77="","",②選手情報入力!P77)</f>
        <v/>
      </c>
    </row>
    <row r="76" spans="1:13" s="96" customFormat="1" ht="18" customHeight="1">
      <c r="A76" s="106">
        <v>69</v>
      </c>
      <c r="B76" s="107" t="str">
        <f>IF(②選手情報入力!C78="","",②選手情報入力!B78&amp;②選手情報入力!C78)</f>
        <v/>
      </c>
      <c r="C76" s="131" t="str">
        <f>IF(②選手情報入力!D78="","",②選手情報入力!D78)</f>
        <v/>
      </c>
      <c r="D76" s="107" t="str">
        <f>IF(②選手情報入力!G78="","",②選手情報入力!G78)</f>
        <v/>
      </c>
      <c r="E76" s="107" t="str">
        <f>IF(②選手情報入力!H78="","",②選手情報入力!H78)</f>
        <v/>
      </c>
      <c r="F76" s="106" t="str">
        <f>IF(②選手情報入力!I78="","",②選手情報入力!I78)</f>
        <v/>
      </c>
      <c r="G76" s="107" t="str">
        <f>IF(②選手情報入力!J78="","",②選手情報入力!J78)</f>
        <v/>
      </c>
      <c r="H76" s="106" t="str">
        <f>IF(②選手情報入力!K78="","",②選手情報入力!K78)</f>
        <v/>
      </c>
      <c r="I76" s="107" t="str">
        <f>IF(②選手情報入力!L78="","",②選手情報入力!L78)</f>
        <v/>
      </c>
      <c r="J76" s="106" t="str">
        <f>IF(②選手情報入力!M78="","",②選手情報入力!M78)</f>
        <v/>
      </c>
      <c r="K76" s="107" t="str">
        <f>IF(②選手情報入力!N78="","",②選手情報入力!N78)</f>
        <v/>
      </c>
      <c r="L76" s="107" t="str">
        <f>IF(②選手情報入力!O78="","",②選手情報入力!O78)</f>
        <v/>
      </c>
      <c r="M76" s="107" t="str">
        <f>IF(②選手情報入力!P78="","",②選手情報入力!P78)</f>
        <v/>
      </c>
    </row>
    <row r="77" spans="1:13" s="96" customFormat="1" ht="18" customHeight="1">
      <c r="A77" s="108">
        <v>70</v>
      </c>
      <c r="B77" s="109" t="str">
        <f>IF(②選手情報入力!C79="","",②選手情報入力!B79&amp;②選手情報入力!C79)</f>
        <v/>
      </c>
      <c r="C77" s="133" t="str">
        <f>IF(②選手情報入力!D79="","",②選手情報入力!D79)</f>
        <v/>
      </c>
      <c r="D77" s="109" t="str">
        <f>IF(②選手情報入力!G79="","",②選手情報入力!G79)</f>
        <v/>
      </c>
      <c r="E77" s="109" t="str">
        <f>IF(②選手情報入力!H79="","",②選手情報入力!H79)</f>
        <v/>
      </c>
      <c r="F77" s="108" t="str">
        <f>IF(②選手情報入力!I79="","",②選手情報入力!I79)</f>
        <v/>
      </c>
      <c r="G77" s="109" t="str">
        <f>IF(②選手情報入力!J79="","",②選手情報入力!J79)</f>
        <v/>
      </c>
      <c r="H77" s="108" t="str">
        <f>IF(②選手情報入力!K79="","",②選手情報入力!K79)</f>
        <v/>
      </c>
      <c r="I77" s="109" t="str">
        <f>IF(②選手情報入力!L79="","",②選手情報入力!L79)</f>
        <v/>
      </c>
      <c r="J77" s="108" t="str">
        <f>IF(②選手情報入力!M79="","",②選手情報入力!M79)</f>
        <v/>
      </c>
      <c r="K77" s="109" t="str">
        <f>IF(②選手情報入力!N79="","",②選手情報入力!N79)</f>
        <v/>
      </c>
      <c r="L77" s="109" t="str">
        <f>IF(②選手情報入力!O79="","",②選手情報入力!O79)</f>
        <v/>
      </c>
      <c r="M77" s="109" t="str">
        <f>IF(②選手情報入力!P79="","",②選手情報入力!P79)</f>
        <v/>
      </c>
    </row>
    <row r="78" spans="1:13" s="96" customFormat="1" ht="18" customHeight="1">
      <c r="A78" s="112">
        <v>71</v>
      </c>
      <c r="B78" s="113" t="str">
        <f>IF(②選手情報入力!C80="","",②選手情報入力!B80&amp;②選手情報入力!C80)</f>
        <v/>
      </c>
      <c r="C78" s="134" t="str">
        <f>IF(②選手情報入力!D80="","",②選手情報入力!D80)</f>
        <v/>
      </c>
      <c r="D78" s="113" t="str">
        <f>IF(②選手情報入力!G80="","",②選手情報入力!G80)</f>
        <v/>
      </c>
      <c r="E78" s="113" t="str">
        <f>IF(②選手情報入力!H80="","",②選手情報入力!H80)</f>
        <v/>
      </c>
      <c r="F78" s="112" t="str">
        <f>IF(②選手情報入力!I80="","",②選手情報入力!I80)</f>
        <v/>
      </c>
      <c r="G78" s="113" t="str">
        <f>IF(②選手情報入力!J80="","",②選手情報入力!J80)</f>
        <v/>
      </c>
      <c r="H78" s="112" t="str">
        <f>IF(②選手情報入力!K80="","",②選手情報入力!K80)</f>
        <v/>
      </c>
      <c r="I78" s="113" t="str">
        <f>IF(②選手情報入力!L80="","",②選手情報入力!L80)</f>
        <v/>
      </c>
      <c r="J78" s="112" t="str">
        <f>IF(②選手情報入力!M80="","",②選手情報入力!M80)</f>
        <v/>
      </c>
      <c r="K78" s="113" t="str">
        <f>IF(②選手情報入力!N80="","",②選手情報入力!N80)</f>
        <v/>
      </c>
      <c r="L78" s="113" t="str">
        <f>IF(②選手情報入力!O80="","",②選手情報入力!O80)</f>
        <v/>
      </c>
      <c r="M78" s="113" t="str">
        <f>IF(②選手情報入力!P80="","",②選手情報入力!P80)</f>
        <v/>
      </c>
    </row>
    <row r="79" spans="1:13" s="96" customFormat="1" ht="18" customHeight="1">
      <c r="A79" s="106">
        <v>72</v>
      </c>
      <c r="B79" s="107" t="str">
        <f>IF(②選手情報入力!C81="","",②選手情報入力!B81&amp;②選手情報入力!C81)</f>
        <v/>
      </c>
      <c r="C79" s="131" t="str">
        <f>IF(②選手情報入力!D81="","",②選手情報入力!D81)</f>
        <v/>
      </c>
      <c r="D79" s="107" t="str">
        <f>IF(②選手情報入力!G81="","",②選手情報入力!G81)</f>
        <v/>
      </c>
      <c r="E79" s="107" t="str">
        <f>IF(②選手情報入力!H81="","",②選手情報入力!H81)</f>
        <v/>
      </c>
      <c r="F79" s="106" t="str">
        <f>IF(②選手情報入力!I81="","",②選手情報入力!I81)</f>
        <v/>
      </c>
      <c r="G79" s="107" t="str">
        <f>IF(②選手情報入力!J81="","",②選手情報入力!J81)</f>
        <v/>
      </c>
      <c r="H79" s="106" t="str">
        <f>IF(②選手情報入力!K81="","",②選手情報入力!K81)</f>
        <v/>
      </c>
      <c r="I79" s="107" t="str">
        <f>IF(②選手情報入力!L81="","",②選手情報入力!L81)</f>
        <v/>
      </c>
      <c r="J79" s="106" t="str">
        <f>IF(②選手情報入力!M81="","",②選手情報入力!M81)</f>
        <v/>
      </c>
      <c r="K79" s="107" t="str">
        <f>IF(②選手情報入力!N81="","",②選手情報入力!N81)</f>
        <v/>
      </c>
      <c r="L79" s="107" t="str">
        <f>IF(②選手情報入力!O81="","",②選手情報入力!O81)</f>
        <v/>
      </c>
      <c r="M79" s="107" t="str">
        <f>IF(②選手情報入力!P81="","",②選手情報入力!P81)</f>
        <v/>
      </c>
    </row>
    <row r="80" spans="1:13" s="96" customFormat="1" ht="18" customHeight="1">
      <c r="A80" s="106">
        <v>73</v>
      </c>
      <c r="B80" s="107" t="str">
        <f>IF(②選手情報入力!C82="","",②選手情報入力!B82&amp;②選手情報入力!C82)</f>
        <v/>
      </c>
      <c r="C80" s="131" t="str">
        <f>IF(②選手情報入力!D82="","",②選手情報入力!D82)</f>
        <v/>
      </c>
      <c r="D80" s="107" t="str">
        <f>IF(②選手情報入力!G82="","",②選手情報入力!G82)</f>
        <v/>
      </c>
      <c r="E80" s="107" t="str">
        <f>IF(②選手情報入力!H82="","",②選手情報入力!H82)</f>
        <v/>
      </c>
      <c r="F80" s="106" t="str">
        <f>IF(②選手情報入力!I82="","",②選手情報入力!I82)</f>
        <v/>
      </c>
      <c r="G80" s="107" t="str">
        <f>IF(②選手情報入力!J82="","",②選手情報入力!J82)</f>
        <v/>
      </c>
      <c r="H80" s="106" t="str">
        <f>IF(②選手情報入力!K82="","",②選手情報入力!K82)</f>
        <v/>
      </c>
      <c r="I80" s="107" t="str">
        <f>IF(②選手情報入力!L82="","",②選手情報入力!L82)</f>
        <v/>
      </c>
      <c r="J80" s="106" t="str">
        <f>IF(②選手情報入力!M82="","",②選手情報入力!M82)</f>
        <v/>
      </c>
      <c r="K80" s="107" t="str">
        <f>IF(②選手情報入力!N82="","",②選手情報入力!N82)</f>
        <v/>
      </c>
      <c r="L80" s="107" t="str">
        <f>IF(②選手情報入力!O82="","",②選手情報入力!O82)</f>
        <v/>
      </c>
      <c r="M80" s="107" t="str">
        <f>IF(②選手情報入力!P82="","",②選手情報入力!P82)</f>
        <v/>
      </c>
    </row>
    <row r="81" spans="1:13" s="96" customFormat="1" ht="18" customHeight="1">
      <c r="A81" s="106">
        <v>74</v>
      </c>
      <c r="B81" s="107" t="str">
        <f>IF(②選手情報入力!C83="","",②選手情報入力!B83&amp;②選手情報入力!C83)</f>
        <v/>
      </c>
      <c r="C81" s="131" t="str">
        <f>IF(②選手情報入力!D83="","",②選手情報入力!D83)</f>
        <v/>
      </c>
      <c r="D81" s="107" t="str">
        <f>IF(②選手情報入力!G83="","",②選手情報入力!G83)</f>
        <v/>
      </c>
      <c r="E81" s="107" t="str">
        <f>IF(②選手情報入力!H83="","",②選手情報入力!H83)</f>
        <v/>
      </c>
      <c r="F81" s="106" t="str">
        <f>IF(②選手情報入力!I83="","",②選手情報入力!I83)</f>
        <v/>
      </c>
      <c r="G81" s="107" t="str">
        <f>IF(②選手情報入力!J83="","",②選手情報入力!J83)</f>
        <v/>
      </c>
      <c r="H81" s="106" t="str">
        <f>IF(②選手情報入力!K83="","",②選手情報入力!K83)</f>
        <v/>
      </c>
      <c r="I81" s="107" t="str">
        <f>IF(②選手情報入力!L83="","",②選手情報入力!L83)</f>
        <v/>
      </c>
      <c r="J81" s="106" t="str">
        <f>IF(②選手情報入力!M83="","",②選手情報入力!M83)</f>
        <v/>
      </c>
      <c r="K81" s="107" t="str">
        <f>IF(②選手情報入力!N83="","",②選手情報入力!N83)</f>
        <v/>
      </c>
      <c r="L81" s="107" t="str">
        <f>IF(②選手情報入力!O83="","",②選手情報入力!O83)</f>
        <v/>
      </c>
      <c r="M81" s="107" t="str">
        <f>IF(②選手情報入力!P83="","",②選手情報入力!P83)</f>
        <v/>
      </c>
    </row>
    <row r="82" spans="1:13" s="96" customFormat="1" ht="18" customHeight="1">
      <c r="A82" s="110">
        <v>75</v>
      </c>
      <c r="B82" s="111" t="str">
        <f>IF(②選手情報入力!C84="","",②選手情報入力!B84&amp;②選手情報入力!C84)</f>
        <v/>
      </c>
      <c r="C82" s="132" t="str">
        <f>IF(②選手情報入力!D84="","",②選手情報入力!D84)</f>
        <v/>
      </c>
      <c r="D82" s="111" t="str">
        <f>IF(②選手情報入力!G84="","",②選手情報入力!G84)</f>
        <v/>
      </c>
      <c r="E82" s="111" t="str">
        <f>IF(②選手情報入力!H84="","",②選手情報入力!H84)</f>
        <v/>
      </c>
      <c r="F82" s="110" t="str">
        <f>IF(②選手情報入力!I84="","",②選手情報入力!I84)</f>
        <v/>
      </c>
      <c r="G82" s="111" t="str">
        <f>IF(②選手情報入力!J84="","",②選手情報入力!J84)</f>
        <v/>
      </c>
      <c r="H82" s="110" t="str">
        <f>IF(②選手情報入力!K84="","",②選手情報入力!K84)</f>
        <v/>
      </c>
      <c r="I82" s="111" t="str">
        <f>IF(②選手情報入力!L84="","",②選手情報入力!L84)</f>
        <v/>
      </c>
      <c r="J82" s="110" t="str">
        <f>IF(②選手情報入力!M84="","",②選手情報入力!M84)</f>
        <v/>
      </c>
      <c r="K82" s="111" t="str">
        <f>IF(②選手情報入力!N84="","",②選手情報入力!N84)</f>
        <v/>
      </c>
      <c r="L82" s="111" t="str">
        <f>IF(②選手情報入力!O84="","",②選手情報入力!O84)</f>
        <v/>
      </c>
      <c r="M82" s="111" t="str">
        <f>IF(②選手情報入力!P84="","",②選手情報入力!P84)</f>
        <v/>
      </c>
    </row>
    <row r="83" spans="1:13" s="96" customFormat="1" ht="18" customHeight="1">
      <c r="A83" s="104">
        <v>76</v>
      </c>
      <c r="B83" s="105" t="str">
        <f>IF(②選手情報入力!C85="","",②選手情報入力!B85&amp;②選手情報入力!C85)</f>
        <v/>
      </c>
      <c r="C83" s="130" t="str">
        <f>IF(②選手情報入力!D85="","",②選手情報入力!D85)</f>
        <v/>
      </c>
      <c r="D83" s="105" t="str">
        <f>IF(②選手情報入力!G85="","",②選手情報入力!G85)</f>
        <v/>
      </c>
      <c r="E83" s="105" t="str">
        <f>IF(②選手情報入力!H85="","",②選手情報入力!H85)</f>
        <v/>
      </c>
      <c r="F83" s="104" t="str">
        <f>IF(②選手情報入力!I85="","",②選手情報入力!I85)</f>
        <v/>
      </c>
      <c r="G83" s="105" t="str">
        <f>IF(②選手情報入力!J85="","",②選手情報入力!J85)</f>
        <v/>
      </c>
      <c r="H83" s="104" t="str">
        <f>IF(②選手情報入力!K85="","",②選手情報入力!K85)</f>
        <v/>
      </c>
      <c r="I83" s="105" t="str">
        <f>IF(②選手情報入力!L85="","",②選手情報入力!L85)</f>
        <v/>
      </c>
      <c r="J83" s="104" t="str">
        <f>IF(②選手情報入力!M85="","",②選手情報入力!M85)</f>
        <v/>
      </c>
      <c r="K83" s="105" t="str">
        <f>IF(②選手情報入力!N85="","",②選手情報入力!N85)</f>
        <v/>
      </c>
      <c r="L83" s="105" t="str">
        <f>IF(②選手情報入力!O85="","",②選手情報入力!O85)</f>
        <v/>
      </c>
      <c r="M83" s="105" t="str">
        <f>IF(②選手情報入力!P85="","",②選手情報入力!P85)</f>
        <v/>
      </c>
    </row>
    <row r="84" spans="1:13" s="96" customFormat="1" ht="18" customHeight="1">
      <c r="A84" s="106">
        <v>77</v>
      </c>
      <c r="B84" s="107" t="str">
        <f>IF(②選手情報入力!C86="","",②選手情報入力!B86&amp;②選手情報入力!C86)</f>
        <v/>
      </c>
      <c r="C84" s="131" t="str">
        <f>IF(②選手情報入力!D86="","",②選手情報入力!D86)</f>
        <v/>
      </c>
      <c r="D84" s="107" t="str">
        <f>IF(②選手情報入力!G86="","",②選手情報入力!G86)</f>
        <v/>
      </c>
      <c r="E84" s="107" t="str">
        <f>IF(②選手情報入力!H86="","",②選手情報入力!H86)</f>
        <v/>
      </c>
      <c r="F84" s="106" t="str">
        <f>IF(②選手情報入力!I86="","",②選手情報入力!I86)</f>
        <v/>
      </c>
      <c r="G84" s="107" t="str">
        <f>IF(②選手情報入力!J86="","",②選手情報入力!J86)</f>
        <v/>
      </c>
      <c r="H84" s="106" t="str">
        <f>IF(②選手情報入力!K86="","",②選手情報入力!K86)</f>
        <v/>
      </c>
      <c r="I84" s="107" t="str">
        <f>IF(②選手情報入力!L86="","",②選手情報入力!L86)</f>
        <v/>
      </c>
      <c r="J84" s="106" t="str">
        <f>IF(②選手情報入力!M86="","",②選手情報入力!M86)</f>
        <v/>
      </c>
      <c r="K84" s="107" t="str">
        <f>IF(②選手情報入力!N86="","",②選手情報入力!N86)</f>
        <v/>
      </c>
      <c r="L84" s="107" t="str">
        <f>IF(②選手情報入力!O86="","",②選手情報入力!O86)</f>
        <v/>
      </c>
      <c r="M84" s="107" t="str">
        <f>IF(②選手情報入力!P86="","",②選手情報入力!P86)</f>
        <v/>
      </c>
    </row>
    <row r="85" spans="1:13" s="96" customFormat="1" ht="18" customHeight="1">
      <c r="A85" s="106">
        <v>78</v>
      </c>
      <c r="B85" s="107" t="str">
        <f>IF(②選手情報入力!C87="","",②選手情報入力!B87&amp;②選手情報入力!C87)</f>
        <v/>
      </c>
      <c r="C85" s="131" t="str">
        <f>IF(②選手情報入力!D87="","",②選手情報入力!D87)</f>
        <v/>
      </c>
      <c r="D85" s="107" t="str">
        <f>IF(②選手情報入力!G87="","",②選手情報入力!G87)</f>
        <v/>
      </c>
      <c r="E85" s="107" t="str">
        <f>IF(②選手情報入力!H87="","",②選手情報入力!H87)</f>
        <v/>
      </c>
      <c r="F85" s="106" t="str">
        <f>IF(②選手情報入力!I87="","",②選手情報入力!I87)</f>
        <v/>
      </c>
      <c r="G85" s="107" t="str">
        <f>IF(②選手情報入力!J87="","",②選手情報入力!J87)</f>
        <v/>
      </c>
      <c r="H85" s="106" t="str">
        <f>IF(②選手情報入力!K87="","",②選手情報入力!K87)</f>
        <v/>
      </c>
      <c r="I85" s="107" t="str">
        <f>IF(②選手情報入力!L87="","",②選手情報入力!L87)</f>
        <v/>
      </c>
      <c r="J85" s="106" t="str">
        <f>IF(②選手情報入力!M87="","",②選手情報入力!M87)</f>
        <v/>
      </c>
      <c r="K85" s="107" t="str">
        <f>IF(②選手情報入力!N87="","",②選手情報入力!N87)</f>
        <v/>
      </c>
      <c r="L85" s="107" t="str">
        <f>IF(②選手情報入力!O87="","",②選手情報入力!O87)</f>
        <v/>
      </c>
      <c r="M85" s="107" t="str">
        <f>IF(②選手情報入力!P87="","",②選手情報入力!P87)</f>
        <v/>
      </c>
    </row>
    <row r="86" spans="1:13" s="96" customFormat="1" ht="18" customHeight="1">
      <c r="A86" s="106">
        <v>79</v>
      </c>
      <c r="B86" s="107" t="str">
        <f>IF(②選手情報入力!C88="","",②選手情報入力!B88&amp;②選手情報入力!C88)</f>
        <v/>
      </c>
      <c r="C86" s="131" t="str">
        <f>IF(②選手情報入力!D88="","",②選手情報入力!D88)</f>
        <v/>
      </c>
      <c r="D86" s="107" t="str">
        <f>IF(②選手情報入力!G88="","",②選手情報入力!G88)</f>
        <v/>
      </c>
      <c r="E86" s="107" t="str">
        <f>IF(②選手情報入力!H88="","",②選手情報入力!H88)</f>
        <v/>
      </c>
      <c r="F86" s="106" t="str">
        <f>IF(②選手情報入力!I88="","",②選手情報入力!I88)</f>
        <v/>
      </c>
      <c r="G86" s="107" t="str">
        <f>IF(②選手情報入力!J88="","",②選手情報入力!J88)</f>
        <v/>
      </c>
      <c r="H86" s="106" t="str">
        <f>IF(②選手情報入力!K88="","",②選手情報入力!K88)</f>
        <v/>
      </c>
      <c r="I86" s="107" t="str">
        <f>IF(②選手情報入力!L88="","",②選手情報入力!L88)</f>
        <v/>
      </c>
      <c r="J86" s="106" t="str">
        <f>IF(②選手情報入力!M88="","",②選手情報入力!M88)</f>
        <v/>
      </c>
      <c r="K86" s="107" t="str">
        <f>IF(②選手情報入力!N88="","",②選手情報入力!N88)</f>
        <v/>
      </c>
      <c r="L86" s="107" t="str">
        <f>IF(②選手情報入力!O88="","",②選手情報入力!O88)</f>
        <v/>
      </c>
      <c r="M86" s="107" t="str">
        <f>IF(②選手情報入力!P88="","",②選手情報入力!P88)</f>
        <v/>
      </c>
    </row>
    <row r="87" spans="1:13" s="96" customFormat="1" ht="18" customHeight="1">
      <c r="A87" s="108">
        <v>80</v>
      </c>
      <c r="B87" s="109" t="str">
        <f>IF(②選手情報入力!C89="","",②選手情報入力!B89&amp;②選手情報入力!C89)</f>
        <v/>
      </c>
      <c r="C87" s="133" t="str">
        <f>IF(②選手情報入力!D89="","",②選手情報入力!D89)</f>
        <v/>
      </c>
      <c r="D87" s="109" t="str">
        <f>IF(②選手情報入力!G89="","",②選手情報入力!G89)</f>
        <v/>
      </c>
      <c r="E87" s="109" t="str">
        <f>IF(②選手情報入力!H89="","",②選手情報入力!H89)</f>
        <v/>
      </c>
      <c r="F87" s="108" t="str">
        <f>IF(②選手情報入力!I89="","",②選手情報入力!I89)</f>
        <v/>
      </c>
      <c r="G87" s="109" t="str">
        <f>IF(②選手情報入力!J89="","",②選手情報入力!J89)</f>
        <v/>
      </c>
      <c r="H87" s="108" t="str">
        <f>IF(②選手情報入力!K89="","",②選手情報入力!K89)</f>
        <v/>
      </c>
      <c r="I87" s="109" t="str">
        <f>IF(②選手情報入力!L89="","",②選手情報入力!L89)</f>
        <v/>
      </c>
      <c r="J87" s="108" t="str">
        <f>IF(②選手情報入力!M89="","",②選手情報入力!M89)</f>
        <v/>
      </c>
      <c r="K87" s="109" t="str">
        <f>IF(②選手情報入力!N89="","",②選手情報入力!N89)</f>
        <v/>
      </c>
      <c r="L87" s="109" t="str">
        <f>IF(②選手情報入力!O89="","",②選手情報入力!O89)</f>
        <v/>
      </c>
      <c r="M87" s="109" t="str">
        <f>IF(②選手情報入力!P89="","",②選手情報入力!P89)</f>
        <v/>
      </c>
    </row>
    <row r="88" spans="1:13" s="96" customFormat="1" ht="18" customHeight="1">
      <c r="A88" s="112">
        <v>81</v>
      </c>
      <c r="B88" s="113" t="str">
        <f>IF(②選手情報入力!C90="","",②選手情報入力!B90&amp;②選手情報入力!C90)</f>
        <v/>
      </c>
      <c r="C88" s="134" t="str">
        <f>IF(②選手情報入力!D90="","",②選手情報入力!D90)</f>
        <v/>
      </c>
      <c r="D88" s="113" t="str">
        <f>IF(②選手情報入力!G90="","",②選手情報入力!G90)</f>
        <v/>
      </c>
      <c r="E88" s="113" t="str">
        <f>IF(②選手情報入力!H90="","",②選手情報入力!H90)</f>
        <v/>
      </c>
      <c r="F88" s="112" t="str">
        <f>IF(②選手情報入力!I90="","",②選手情報入力!I90)</f>
        <v/>
      </c>
      <c r="G88" s="113" t="str">
        <f>IF(②選手情報入力!J90="","",②選手情報入力!J90)</f>
        <v/>
      </c>
      <c r="H88" s="112" t="str">
        <f>IF(②選手情報入力!K90="","",②選手情報入力!K90)</f>
        <v/>
      </c>
      <c r="I88" s="113" t="str">
        <f>IF(②選手情報入力!L90="","",②選手情報入力!L90)</f>
        <v/>
      </c>
      <c r="J88" s="112" t="str">
        <f>IF(②選手情報入力!M90="","",②選手情報入力!M90)</f>
        <v/>
      </c>
      <c r="K88" s="113" t="str">
        <f>IF(②選手情報入力!N90="","",②選手情報入力!N90)</f>
        <v/>
      </c>
      <c r="L88" s="113" t="str">
        <f>IF(②選手情報入力!O90="","",②選手情報入力!O90)</f>
        <v/>
      </c>
      <c r="M88" s="113" t="str">
        <f>IF(②選手情報入力!P90="","",②選手情報入力!P90)</f>
        <v/>
      </c>
    </row>
    <row r="89" spans="1:13" s="96" customFormat="1" ht="18" customHeight="1">
      <c r="A89" s="106">
        <v>82</v>
      </c>
      <c r="B89" s="107" t="str">
        <f>IF(②選手情報入力!C91="","",②選手情報入力!B91&amp;②選手情報入力!C91)</f>
        <v/>
      </c>
      <c r="C89" s="131" t="str">
        <f>IF(②選手情報入力!D91="","",②選手情報入力!D91)</f>
        <v/>
      </c>
      <c r="D89" s="107" t="str">
        <f>IF(②選手情報入力!G91="","",②選手情報入力!G91)</f>
        <v/>
      </c>
      <c r="E89" s="107" t="str">
        <f>IF(②選手情報入力!H91="","",②選手情報入力!H91)</f>
        <v/>
      </c>
      <c r="F89" s="106" t="str">
        <f>IF(②選手情報入力!I91="","",②選手情報入力!I91)</f>
        <v/>
      </c>
      <c r="G89" s="107" t="str">
        <f>IF(②選手情報入力!J91="","",②選手情報入力!J91)</f>
        <v/>
      </c>
      <c r="H89" s="106" t="str">
        <f>IF(②選手情報入力!K91="","",②選手情報入力!K91)</f>
        <v/>
      </c>
      <c r="I89" s="107" t="str">
        <f>IF(②選手情報入力!L91="","",②選手情報入力!L91)</f>
        <v/>
      </c>
      <c r="J89" s="106" t="str">
        <f>IF(②選手情報入力!M91="","",②選手情報入力!M91)</f>
        <v/>
      </c>
      <c r="K89" s="107" t="str">
        <f>IF(②選手情報入力!N91="","",②選手情報入力!N91)</f>
        <v/>
      </c>
      <c r="L89" s="107" t="str">
        <f>IF(②選手情報入力!O91="","",②選手情報入力!O91)</f>
        <v/>
      </c>
      <c r="M89" s="107" t="str">
        <f>IF(②選手情報入力!P91="","",②選手情報入力!P91)</f>
        <v/>
      </c>
    </row>
    <row r="90" spans="1:13" s="96" customFormat="1" ht="18" customHeight="1">
      <c r="A90" s="106">
        <v>83</v>
      </c>
      <c r="B90" s="107" t="str">
        <f>IF(②選手情報入力!C92="","",②選手情報入力!B92&amp;②選手情報入力!C92)</f>
        <v/>
      </c>
      <c r="C90" s="131" t="str">
        <f>IF(②選手情報入力!D92="","",②選手情報入力!D92)</f>
        <v/>
      </c>
      <c r="D90" s="107" t="str">
        <f>IF(②選手情報入力!G92="","",②選手情報入力!G92)</f>
        <v/>
      </c>
      <c r="E90" s="107" t="str">
        <f>IF(②選手情報入力!H92="","",②選手情報入力!H92)</f>
        <v/>
      </c>
      <c r="F90" s="106" t="str">
        <f>IF(②選手情報入力!I92="","",②選手情報入力!I92)</f>
        <v/>
      </c>
      <c r="G90" s="107" t="str">
        <f>IF(②選手情報入力!J92="","",②選手情報入力!J92)</f>
        <v/>
      </c>
      <c r="H90" s="106" t="str">
        <f>IF(②選手情報入力!K92="","",②選手情報入力!K92)</f>
        <v/>
      </c>
      <c r="I90" s="107" t="str">
        <f>IF(②選手情報入力!L92="","",②選手情報入力!L92)</f>
        <v/>
      </c>
      <c r="J90" s="106" t="str">
        <f>IF(②選手情報入力!M92="","",②選手情報入力!M92)</f>
        <v/>
      </c>
      <c r="K90" s="107" t="str">
        <f>IF(②選手情報入力!N92="","",②選手情報入力!N92)</f>
        <v/>
      </c>
      <c r="L90" s="107" t="str">
        <f>IF(②選手情報入力!O92="","",②選手情報入力!O92)</f>
        <v/>
      </c>
      <c r="M90" s="107" t="str">
        <f>IF(②選手情報入力!P92="","",②選手情報入力!P92)</f>
        <v/>
      </c>
    </row>
    <row r="91" spans="1:13" s="96" customFormat="1" ht="18" customHeight="1">
      <c r="A91" s="106">
        <v>84</v>
      </c>
      <c r="B91" s="107" t="str">
        <f>IF(②選手情報入力!C93="","",②選手情報入力!B93&amp;②選手情報入力!C93)</f>
        <v/>
      </c>
      <c r="C91" s="131" t="str">
        <f>IF(②選手情報入力!D93="","",②選手情報入力!D93)</f>
        <v/>
      </c>
      <c r="D91" s="107" t="str">
        <f>IF(②選手情報入力!G93="","",②選手情報入力!G93)</f>
        <v/>
      </c>
      <c r="E91" s="107" t="str">
        <f>IF(②選手情報入力!H93="","",②選手情報入力!H93)</f>
        <v/>
      </c>
      <c r="F91" s="106" t="str">
        <f>IF(②選手情報入力!I93="","",②選手情報入力!I93)</f>
        <v/>
      </c>
      <c r="G91" s="107" t="str">
        <f>IF(②選手情報入力!J93="","",②選手情報入力!J93)</f>
        <v/>
      </c>
      <c r="H91" s="106" t="str">
        <f>IF(②選手情報入力!K93="","",②選手情報入力!K93)</f>
        <v/>
      </c>
      <c r="I91" s="107" t="str">
        <f>IF(②選手情報入力!L93="","",②選手情報入力!L93)</f>
        <v/>
      </c>
      <c r="J91" s="106" t="str">
        <f>IF(②選手情報入力!M93="","",②選手情報入力!M93)</f>
        <v/>
      </c>
      <c r="K91" s="107" t="str">
        <f>IF(②選手情報入力!N93="","",②選手情報入力!N93)</f>
        <v/>
      </c>
      <c r="L91" s="107" t="str">
        <f>IF(②選手情報入力!O93="","",②選手情報入力!O93)</f>
        <v/>
      </c>
      <c r="M91" s="107" t="str">
        <f>IF(②選手情報入力!P93="","",②選手情報入力!P93)</f>
        <v/>
      </c>
    </row>
    <row r="92" spans="1:13" s="96" customFormat="1" ht="18" customHeight="1">
      <c r="A92" s="110">
        <v>85</v>
      </c>
      <c r="B92" s="111" t="str">
        <f>IF(②選手情報入力!C94="","",②選手情報入力!B94&amp;②選手情報入力!C94)</f>
        <v/>
      </c>
      <c r="C92" s="132" t="str">
        <f>IF(②選手情報入力!D94="","",②選手情報入力!D94)</f>
        <v/>
      </c>
      <c r="D92" s="111" t="str">
        <f>IF(②選手情報入力!G94="","",②選手情報入力!G94)</f>
        <v/>
      </c>
      <c r="E92" s="111" t="str">
        <f>IF(②選手情報入力!H94="","",②選手情報入力!H94)</f>
        <v/>
      </c>
      <c r="F92" s="110" t="str">
        <f>IF(②選手情報入力!I94="","",②選手情報入力!I94)</f>
        <v/>
      </c>
      <c r="G92" s="111" t="str">
        <f>IF(②選手情報入力!J94="","",②選手情報入力!J94)</f>
        <v/>
      </c>
      <c r="H92" s="110" t="str">
        <f>IF(②選手情報入力!K94="","",②選手情報入力!K94)</f>
        <v/>
      </c>
      <c r="I92" s="111" t="str">
        <f>IF(②選手情報入力!L94="","",②選手情報入力!L94)</f>
        <v/>
      </c>
      <c r="J92" s="110" t="str">
        <f>IF(②選手情報入力!M94="","",②選手情報入力!M94)</f>
        <v/>
      </c>
      <c r="K92" s="111" t="str">
        <f>IF(②選手情報入力!N94="","",②選手情報入力!N94)</f>
        <v/>
      </c>
      <c r="L92" s="111" t="str">
        <f>IF(②選手情報入力!O94="","",②選手情報入力!O94)</f>
        <v/>
      </c>
      <c r="M92" s="111" t="str">
        <f>IF(②選手情報入力!P94="","",②選手情報入力!P94)</f>
        <v/>
      </c>
    </row>
    <row r="93" spans="1:13" s="96" customFormat="1" ht="18" customHeight="1">
      <c r="A93" s="104">
        <v>86</v>
      </c>
      <c r="B93" s="105" t="str">
        <f>IF(②選手情報入力!C95="","",②選手情報入力!B95&amp;②選手情報入力!C95)</f>
        <v/>
      </c>
      <c r="C93" s="130" t="str">
        <f>IF(②選手情報入力!D95="","",②選手情報入力!D95)</f>
        <v/>
      </c>
      <c r="D93" s="105" t="str">
        <f>IF(②選手情報入力!G95="","",②選手情報入力!G95)</f>
        <v/>
      </c>
      <c r="E93" s="105" t="str">
        <f>IF(②選手情報入力!H95="","",②選手情報入力!H95)</f>
        <v/>
      </c>
      <c r="F93" s="104" t="str">
        <f>IF(②選手情報入力!I95="","",②選手情報入力!I95)</f>
        <v/>
      </c>
      <c r="G93" s="105" t="str">
        <f>IF(②選手情報入力!J95="","",②選手情報入力!J95)</f>
        <v/>
      </c>
      <c r="H93" s="104" t="str">
        <f>IF(②選手情報入力!K95="","",②選手情報入力!K95)</f>
        <v/>
      </c>
      <c r="I93" s="105" t="str">
        <f>IF(②選手情報入力!L95="","",②選手情報入力!L95)</f>
        <v/>
      </c>
      <c r="J93" s="104" t="str">
        <f>IF(②選手情報入力!M95="","",②選手情報入力!M95)</f>
        <v/>
      </c>
      <c r="K93" s="105" t="str">
        <f>IF(②選手情報入力!N95="","",②選手情報入力!N95)</f>
        <v/>
      </c>
      <c r="L93" s="105" t="str">
        <f>IF(②選手情報入力!O95="","",②選手情報入力!O95)</f>
        <v/>
      </c>
      <c r="M93" s="105" t="str">
        <f>IF(②選手情報入力!P95="","",②選手情報入力!P95)</f>
        <v/>
      </c>
    </row>
    <row r="94" spans="1:13" s="96" customFormat="1" ht="18" customHeight="1">
      <c r="A94" s="106">
        <v>87</v>
      </c>
      <c r="B94" s="107" t="str">
        <f>IF(②選手情報入力!C96="","",②選手情報入力!B96&amp;②選手情報入力!C96)</f>
        <v/>
      </c>
      <c r="C94" s="131" t="str">
        <f>IF(②選手情報入力!D96="","",②選手情報入力!D96)</f>
        <v/>
      </c>
      <c r="D94" s="107" t="str">
        <f>IF(②選手情報入力!G96="","",②選手情報入力!G96)</f>
        <v/>
      </c>
      <c r="E94" s="107" t="str">
        <f>IF(②選手情報入力!H96="","",②選手情報入力!H96)</f>
        <v/>
      </c>
      <c r="F94" s="106" t="str">
        <f>IF(②選手情報入力!I96="","",②選手情報入力!I96)</f>
        <v/>
      </c>
      <c r="G94" s="107" t="str">
        <f>IF(②選手情報入力!J96="","",②選手情報入力!J96)</f>
        <v/>
      </c>
      <c r="H94" s="106" t="str">
        <f>IF(②選手情報入力!K96="","",②選手情報入力!K96)</f>
        <v/>
      </c>
      <c r="I94" s="107" t="str">
        <f>IF(②選手情報入力!L96="","",②選手情報入力!L96)</f>
        <v/>
      </c>
      <c r="J94" s="106" t="str">
        <f>IF(②選手情報入力!M96="","",②選手情報入力!M96)</f>
        <v/>
      </c>
      <c r="K94" s="107" t="str">
        <f>IF(②選手情報入力!N96="","",②選手情報入力!N96)</f>
        <v/>
      </c>
      <c r="L94" s="107" t="str">
        <f>IF(②選手情報入力!O96="","",②選手情報入力!O96)</f>
        <v/>
      </c>
      <c r="M94" s="107" t="str">
        <f>IF(②選手情報入力!P96="","",②選手情報入力!P96)</f>
        <v/>
      </c>
    </row>
    <row r="95" spans="1:13" s="96" customFormat="1" ht="18" customHeight="1">
      <c r="A95" s="106">
        <v>88</v>
      </c>
      <c r="B95" s="107" t="str">
        <f>IF(②選手情報入力!C97="","",②選手情報入力!B97&amp;②選手情報入力!C97)</f>
        <v/>
      </c>
      <c r="C95" s="131" t="str">
        <f>IF(②選手情報入力!D97="","",②選手情報入力!D97)</f>
        <v/>
      </c>
      <c r="D95" s="107" t="str">
        <f>IF(②選手情報入力!G97="","",②選手情報入力!G97)</f>
        <v/>
      </c>
      <c r="E95" s="107" t="str">
        <f>IF(②選手情報入力!H97="","",②選手情報入力!H97)</f>
        <v/>
      </c>
      <c r="F95" s="106" t="str">
        <f>IF(②選手情報入力!I97="","",②選手情報入力!I97)</f>
        <v/>
      </c>
      <c r="G95" s="107" t="str">
        <f>IF(②選手情報入力!J97="","",②選手情報入力!J97)</f>
        <v/>
      </c>
      <c r="H95" s="106" t="str">
        <f>IF(②選手情報入力!K97="","",②選手情報入力!K97)</f>
        <v/>
      </c>
      <c r="I95" s="107" t="str">
        <f>IF(②選手情報入力!L97="","",②選手情報入力!L97)</f>
        <v/>
      </c>
      <c r="J95" s="106" t="str">
        <f>IF(②選手情報入力!M97="","",②選手情報入力!M97)</f>
        <v/>
      </c>
      <c r="K95" s="107" t="str">
        <f>IF(②選手情報入力!N97="","",②選手情報入力!N97)</f>
        <v/>
      </c>
      <c r="L95" s="107" t="str">
        <f>IF(②選手情報入力!O97="","",②選手情報入力!O97)</f>
        <v/>
      </c>
      <c r="M95" s="107" t="str">
        <f>IF(②選手情報入力!P97="","",②選手情報入力!P97)</f>
        <v/>
      </c>
    </row>
    <row r="96" spans="1:13" s="96" customFormat="1" ht="18" customHeight="1">
      <c r="A96" s="106">
        <v>89</v>
      </c>
      <c r="B96" s="107" t="str">
        <f>IF(②選手情報入力!C98="","",②選手情報入力!B98&amp;②選手情報入力!C98)</f>
        <v/>
      </c>
      <c r="C96" s="131" t="str">
        <f>IF(②選手情報入力!D98="","",②選手情報入力!D98)</f>
        <v/>
      </c>
      <c r="D96" s="107" t="str">
        <f>IF(②選手情報入力!G98="","",②選手情報入力!G98)</f>
        <v/>
      </c>
      <c r="E96" s="107" t="str">
        <f>IF(②選手情報入力!H98="","",②選手情報入力!H98)</f>
        <v/>
      </c>
      <c r="F96" s="106" t="str">
        <f>IF(②選手情報入力!I98="","",②選手情報入力!I98)</f>
        <v/>
      </c>
      <c r="G96" s="107" t="str">
        <f>IF(②選手情報入力!J98="","",②選手情報入力!J98)</f>
        <v/>
      </c>
      <c r="H96" s="106" t="str">
        <f>IF(②選手情報入力!K98="","",②選手情報入力!K98)</f>
        <v/>
      </c>
      <c r="I96" s="107" t="str">
        <f>IF(②選手情報入力!L98="","",②選手情報入力!L98)</f>
        <v/>
      </c>
      <c r="J96" s="106" t="str">
        <f>IF(②選手情報入力!M98="","",②選手情報入力!M98)</f>
        <v/>
      </c>
      <c r="K96" s="107" t="str">
        <f>IF(②選手情報入力!N98="","",②選手情報入力!N98)</f>
        <v/>
      </c>
      <c r="L96" s="107" t="str">
        <f>IF(②選手情報入力!O98="","",②選手情報入力!O98)</f>
        <v/>
      </c>
      <c r="M96" s="107" t="str">
        <f>IF(②選手情報入力!P98="","",②選手情報入力!P98)</f>
        <v/>
      </c>
    </row>
    <row r="97" spans="1:13" s="96" customFormat="1" ht="18" customHeight="1">
      <c r="A97" s="108">
        <v>90</v>
      </c>
      <c r="B97" s="109" t="str">
        <f>IF(②選手情報入力!C99="","",②選手情報入力!B99&amp;②選手情報入力!C99)</f>
        <v/>
      </c>
      <c r="C97" s="133" t="str">
        <f>IF(②選手情報入力!D99="","",②選手情報入力!D99)</f>
        <v/>
      </c>
      <c r="D97" s="109" t="str">
        <f>IF(②選手情報入力!G99="","",②選手情報入力!G99)</f>
        <v/>
      </c>
      <c r="E97" s="109" t="str">
        <f>IF(②選手情報入力!H99="","",②選手情報入力!H99)</f>
        <v/>
      </c>
      <c r="F97" s="108" t="str">
        <f>IF(②選手情報入力!I99="","",②選手情報入力!I99)</f>
        <v/>
      </c>
      <c r="G97" s="109" t="str">
        <f>IF(②選手情報入力!J99="","",②選手情報入力!J99)</f>
        <v/>
      </c>
      <c r="H97" s="108" t="str">
        <f>IF(②選手情報入力!K99="","",②選手情報入力!K99)</f>
        <v/>
      </c>
      <c r="I97" s="109" t="str">
        <f>IF(②選手情報入力!L99="","",②選手情報入力!L99)</f>
        <v/>
      </c>
      <c r="J97" s="108" t="str">
        <f>IF(②選手情報入力!M99="","",②選手情報入力!M99)</f>
        <v/>
      </c>
      <c r="K97" s="109" t="str">
        <f>IF(②選手情報入力!N99="","",②選手情報入力!N99)</f>
        <v/>
      </c>
      <c r="L97" s="109" t="str">
        <f>IF(②選手情報入力!O99="","",②選手情報入力!O99)</f>
        <v/>
      </c>
      <c r="M97" s="109" t="str">
        <f>IF(②選手情報入力!P99="","",②選手情報入力!P99)</f>
        <v/>
      </c>
    </row>
  </sheetData>
  <sheetProtection sheet="1" selectLockedCells="1" selectUnlockedCells="1"/>
  <mergeCells count="5">
    <mergeCell ref="B4:B5"/>
    <mergeCell ref="G4:G5"/>
    <mergeCell ref="D4:E4"/>
    <mergeCell ref="D5:E5"/>
    <mergeCell ref="E2:H2"/>
  </mergeCells>
  <phoneticPr fontId="42"/>
  <printOptions horizontalCentered="1"/>
  <pageMargins left="0.51181102362204722" right="0.11811023622047245" top="0.74803149606299213" bottom="0.35433070866141736" header="0.31496062992125984" footer="0.31496062992125984"/>
  <pageSetup paperSize="9" scale="88" fitToHeight="2" orientation="portrait" verticalDpi="0" r:id="rId1"/>
  <headerFooter>
    <oddHeader>&amp;R&amp;14&amp;D　</oddHeader>
  </headerFooter>
  <rowBreaks count="1" manualBreakCount="1">
    <brk id="52"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3.5"/>
  <sheetData/>
  <sheetProtection selectLockedCells="1" selectUnlockedCells="1"/>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52"/>
  <sheetViews>
    <sheetView workbookViewId="0">
      <selection activeCell="B26" sqref="B26"/>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 min="13" max="13" width="2.875" customWidth="1"/>
    <col min="14" max="14" width="31.5" customWidth="1"/>
    <col min="15" max="15" width="27.25" customWidth="1"/>
  </cols>
  <sheetData>
    <row r="1" spans="1:15">
      <c r="A1" s="354" t="s">
        <v>135</v>
      </c>
      <c r="B1" s="354"/>
      <c r="C1" s="354"/>
      <c r="E1" s="354" t="s">
        <v>136</v>
      </c>
      <c r="F1" s="354"/>
      <c r="G1" s="354"/>
      <c r="I1" s="354" t="s">
        <v>137</v>
      </c>
      <c r="J1" s="354"/>
      <c r="K1" s="354"/>
      <c r="O1" s="79"/>
    </row>
    <row r="2" spans="1:15">
      <c r="A2" s="354" t="s">
        <v>128</v>
      </c>
      <c r="B2" s="241" t="s">
        <v>128</v>
      </c>
      <c r="C2" s="241" t="s">
        <v>139</v>
      </c>
      <c r="E2" s="354" t="s">
        <v>128</v>
      </c>
      <c r="F2" s="241" t="s">
        <v>128</v>
      </c>
      <c r="G2" s="241" t="s">
        <v>139</v>
      </c>
      <c r="I2" s="354" t="s">
        <v>128</v>
      </c>
      <c r="J2" s="241" t="s">
        <v>128</v>
      </c>
      <c r="K2" s="241" t="s">
        <v>139</v>
      </c>
      <c r="N2" s="354" t="s">
        <v>170</v>
      </c>
      <c r="O2" s="354"/>
    </row>
    <row r="3" spans="1:15" ht="14.25" thickBot="1">
      <c r="A3" s="354"/>
      <c r="B3" s="241" t="s">
        <v>245</v>
      </c>
      <c r="C3" s="241" t="s">
        <v>246</v>
      </c>
      <c r="E3" s="354"/>
      <c r="F3" s="241" t="s">
        <v>245</v>
      </c>
      <c r="G3" s="241" t="s">
        <v>138</v>
      </c>
      <c r="I3" s="354"/>
      <c r="J3" s="241" t="s">
        <v>247</v>
      </c>
      <c r="K3" s="241" t="s">
        <v>248</v>
      </c>
      <c r="N3" s="79"/>
      <c r="O3" s="79"/>
    </row>
    <row r="4" spans="1:15" ht="13.15" customHeight="1">
      <c r="A4" t="s">
        <v>249</v>
      </c>
      <c r="B4" s="48">
        <v>1</v>
      </c>
      <c r="C4">
        <v>2</v>
      </c>
      <c r="E4" t="s">
        <v>250</v>
      </c>
      <c r="F4" s="48">
        <v>28</v>
      </c>
      <c r="G4">
        <v>2</v>
      </c>
      <c r="I4" t="s">
        <v>212</v>
      </c>
      <c r="J4" s="48">
        <v>49</v>
      </c>
      <c r="K4">
        <v>2</v>
      </c>
      <c r="M4" s="352" t="s">
        <v>167</v>
      </c>
      <c r="N4" s="119" t="s">
        <v>249</v>
      </c>
      <c r="O4" s="80" t="s">
        <v>249</v>
      </c>
    </row>
    <row r="5" spans="1:15">
      <c r="A5" t="s">
        <v>251</v>
      </c>
      <c r="B5" s="48">
        <v>2</v>
      </c>
      <c r="C5">
        <v>2</v>
      </c>
      <c r="E5" t="s">
        <v>252</v>
      </c>
      <c r="F5" s="48">
        <v>29</v>
      </c>
      <c r="G5">
        <v>2</v>
      </c>
      <c r="I5" t="s">
        <v>213</v>
      </c>
      <c r="J5" s="48">
        <v>50</v>
      </c>
      <c r="K5">
        <v>2</v>
      </c>
      <c r="M5" s="353"/>
      <c r="N5" s="39" t="s">
        <v>251</v>
      </c>
      <c r="O5" s="81" t="s">
        <v>251</v>
      </c>
    </row>
    <row r="6" spans="1:15">
      <c r="A6" t="s">
        <v>253</v>
      </c>
      <c r="B6" s="48">
        <v>3</v>
      </c>
      <c r="C6">
        <v>2</v>
      </c>
      <c r="E6" t="s">
        <v>254</v>
      </c>
      <c r="F6" s="48">
        <v>30</v>
      </c>
      <c r="G6">
        <v>2</v>
      </c>
      <c r="I6" t="s">
        <v>214</v>
      </c>
      <c r="J6" s="48">
        <v>51</v>
      </c>
      <c r="K6">
        <v>2</v>
      </c>
      <c r="M6" s="353"/>
      <c r="N6" s="39" t="s">
        <v>253</v>
      </c>
      <c r="O6" s="81" t="s">
        <v>253</v>
      </c>
    </row>
    <row r="7" spans="1:15">
      <c r="A7" t="s">
        <v>255</v>
      </c>
      <c r="B7" s="48">
        <v>4</v>
      </c>
      <c r="C7">
        <v>2</v>
      </c>
      <c r="E7" t="s">
        <v>256</v>
      </c>
      <c r="F7" s="48">
        <v>31</v>
      </c>
      <c r="G7">
        <v>2</v>
      </c>
      <c r="I7" t="s">
        <v>215</v>
      </c>
      <c r="J7" s="48">
        <v>52</v>
      </c>
      <c r="K7">
        <v>2</v>
      </c>
      <c r="M7" s="353"/>
      <c r="N7" s="39" t="s">
        <v>255</v>
      </c>
      <c r="O7" s="81" t="s">
        <v>255</v>
      </c>
    </row>
    <row r="8" spans="1:15">
      <c r="A8" t="s">
        <v>257</v>
      </c>
      <c r="B8" s="48">
        <v>5</v>
      </c>
      <c r="C8">
        <v>2</v>
      </c>
      <c r="E8" t="s">
        <v>258</v>
      </c>
      <c r="F8" s="48">
        <v>32</v>
      </c>
      <c r="G8">
        <v>2</v>
      </c>
      <c r="M8" s="353"/>
      <c r="N8" s="39" t="s">
        <v>257</v>
      </c>
      <c r="O8" s="81" t="s">
        <v>257</v>
      </c>
    </row>
    <row r="9" spans="1:15">
      <c r="A9" t="s">
        <v>259</v>
      </c>
      <c r="B9" s="48">
        <v>6</v>
      </c>
      <c r="C9">
        <v>2</v>
      </c>
      <c r="E9" t="s">
        <v>298</v>
      </c>
      <c r="F9" s="48">
        <v>33</v>
      </c>
      <c r="G9">
        <v>2</v>
      </c>
      <c r="M9" s="353"/>
      <c r="N9" s="39" t="s">
        <v>259</v>
      </c>
      <c r="O9" s="81" t="s">
        <v>259</v>
      </c>
    </row>
    <row r="10" spans="1:15">
      <c r="A10" t="s">
        <v>323</v>
      </c>
      <c r="B10" s="48">
        <v>9</v>
      </c>
      <c r="C10">
        <v>2</v>
      </c>
      <c r="E10" t="s">
        <v>316</v>
      </c>
      <c r="F10" s="48">
        <v>35</v>
      </c>
      <c r="G10">
        <v>2</v>
      </c>
      <c r="M10" s="353"/>
      <c r="N10" s="39" t="s">
        <v>260</v>
      </c>
      <c r="O10" s="81" t="s">
        <v>260</v>
      </c>
    </row>
    <row r="11" spans="1:15">
      <c r="A11" t="s">
        <v>264</v>
      </c>
      <c r="B11" s="48">
        <v>10</v>
      </c>
      <c r="C11">
        <v>2</v>
      </c>
      <c r="E11" t="s">
        <v>263</v>
      </c>
      <c r="F11" s="48">
        <v>36</v>
      </c>
      <c r="G11">
        <v>2</v>
      </c>
      <c r="M11" s="353"/>
      <c r="N11" s="39" t="s">
        <v>262</v>
      </c>
      <c r="O11" s="81" t="s">
        <v>262</v>
      </c>
    </row>
    <row r="12" spans="1:15">
      <c r="A12" t="s">
        <v>269</v>
      </c>
      <c r="B12" s="48">
        <v>14</v>
      </c>
      <c r="C12">
        <v>0</v>
      </c>
      <c r="E12" t="s">
        <v>267</v>
      </c>
      <c r="F12" s="48">
        <v>39</v>
      </c>
      <c r="G12">
        <v>0</v>
      </c>
      <c r="M12" s="353"/>
      <c r="N12" s="39" t="s">
        <v>312</v>
      </c>
      <c r="O12" s="81" t="s">
        <v>312</v>
      </c>
    </row>
    <row r="13" spans="1:15">
      <c r="A13" t="s">
        <v>271</v>
      </c>
      <c r="B13" s="48">
        <v>15</v>
      </c>
      <c r="C13">
        <v>0</v>
      </c>
      <c r="E13" t="s">
        <v>317</v>
      </c>
      <c r="F13" s="48">
        <v>40</v>
      </c>
      <c r="G13">
        <v>0</v>
      </c>
      <c r="M13" s="353"/>
      <c r="N13" s="39" t="s">
        <v>264</v>
      </c>
      <c r="O13" s="81" t="s">
        <v>264</v>
      </c>
    </row>
    <row r="14" spans="1:15">
      <c r="A14" t="s">
        <v>324</v>
      </c>
      <c r="B14" s="48">
        <v>17</v>
      </c>
      <c r="C14">
        <v>0</v>
      </c>
      <c r="E14" t="s">
        <v>325</v>
      </c>
      <c r="F14" s="48">
        <v>42</v>
      </c>
      <c r="G14">
        <v>0</v>
      </c>
      <c r="M14" s="353"/>
      <c r="N14" s="39" t="s">
        <v>313</v>
      </c>
      <c r="O14" s="81" t="s">
        <v>313</v>
      </c>
    </row>
    <row r="15" spans="1:15">
      <c r="A15" t="s">
        <v>283</v>
      </c>
      <c r="B15" s="48">
        <v>21</v>
      </c>
      <c r="C15">
        <v>0</v>
      </c>
      <c r="E15" t="s">
        <v>275</v>
      </c>
      <c r="F15" s="48">
        <v>45</v>
      </c>
      <c r="G15">
        <v>0</v>
      </c>
      <c r="M15" s="353"/>
      <c r="N15" s="39" t="s">
        <v>266</v>
      </c>
      <c r="O15" s="81" t="s">
        <v>266</v>
      </c>
    </row>
    <row r="16" spans="1:15">
      <c r="A16" t="s">
        <v>284</v>
      </c>
      <c r="B16" s="48">
        <v>24</v>
      </c>
      <c r="C16">
        <v>0</v>
      </c>
      <c r="E16" t="s">
        <v>320</v>
      </c>
      <c r="F16" s="48">
        <v>46</v>
      </c>
      <c r="G16">
        <v>0</v>
      </c>
      <c r="M16" s="353"/>
      <c r="N16" s="39" t="s">
        <v>268</v>
      </c>
      <c r="O16" s="81" t="s">
        <v>268</v>
      </c>
    </row>
    <row r="17" spans="13:15">
      <c r="M17" s="353"/>
      <c r="N17" s="39" t="s">
        <v>269</v>
      </c>
      <c r="O17" s="81" t="s">
        <v>269</v>
      </c>
    </row>
    <row r="18" spans="13:15">
      <c r="M18" s="353"/>
      <c r="N18" s="39" t="s">
        <v>314</v>
      </c>
      <c r="O18" s="81" t="s">
        <v>314</v>
      </c>
    </row>
    <row r="19" spans="13:15">
      <c r="M19" s="353"/>
      <c r="N19" s="39" t="s">
        <v>272</v>
      </c>
      <c r="O19" s="81" t="s">
        <v>272</v>
      </c>
    </row>
    <row r="20" spans="13:15">
      <c r="M20" s="353"/>
      <c r="N20" s="39" t="s">
        <v>315</v>
      </c>
      <c r="O20" s="81" t="s">
        <v>315</v>
      </c>
    </row>
    <row r="21" spans="13:15">
      <c r="M21" s="353"/>
      <c r="N21" s="39" t="s">
        <v>274</v>
      </c>
      <c r="O21" s="81" t="s">
        <v>274</v>
      </c>
    </row>
    <row r="22" spans="13:15">
      <c r="M22" s="353"/>
      <c r="N22" s="213" t="s">
        <v>276</v>
      </c>
      <c r="O22" s="81" t="s">
        <v>276</v>
      </c>
    </row>
    <row r="23" spans="13:15">
      <c r="M23" s="353"/>
      <c r="N23" s="39" t="s">
        <v>280</v>
      </c>
      <c r="O23" s="81" t="s">
        <v>280</v>
      </c>
    </row>
    <row r="24" spans="13:15">
      <c r="M24" s="353"/>
      <c r="N24" s="39" t="s">
        <v>283</v>
      </c>
      <c r="O24" s="81" t="s">
        <v>283</v>
      </c>
    </row>
    <row r="25" spans="13:15">
      <c r="M25" s="353"/>
      <c r="N25" s="39" t="s">
        <v>277</v>
      </c>
      <c r="O25" s="81" t="s">
        <v>277</v>
      </c>
    </row>
    <row r="26" spans="13:15">
      <c r="M26" s="353"/>
      <c r="N26" s="39" t="s">
        <v>281</v>
      </c>
      <c r="O26" s="81" t="s">
        <v>281</v>
      </c>
    </row>
    <row r="27" spans="13:15">
      <c r="M27" s="353"/>
      <c r="N27" s="39" t="s">
        <v>284</v>
      </c>
      <c r="O27" s="81" t="s">
        <v>284</v>
      </c>
    </row>
    <row r="28" spans="13:15">
      <c r="M28" s="353"/>
      <c r="N28" s="39" t="s">
        <v>278</v>
      </c>
      <c r="O28" s="81" t="s">
        <v>278</v>
      </c>
    </row>
    <row r="29" spans="13:15">
      <c r="M29" s="353"/>
      <c r="N29" s="39" t="s">
        <v>282</v>
      </c>
      <c r="O29" s="81" t="s">
        <v>282</v>
      </c>
    </row>
    <row r="30" spans="13:15">
      <c r="M30" s="254"/>
      <c r="N30" s="39" t="s">
        <v>279</v>
      </c>
      <c r="O30" s="81" t="s">
        <v>279</v>
      </c>
    </row>
    <row r="31" spans="13:15" ht="13.15" customHeight="1">
      <c r="M31" s="122"/>
      <c r="N31" s="123"/>
      <c r="O31" s="124"/>
    </row>
    <row r="32" spans="13:15">
      <c r="M32" s="353" t="s">
        <v>168</v>
      </c>
      <c r="N32" s="39" t="s">
        <v>250</v>
      </c>
      <c r="O32" s="81" t="s">
        <v>250</v>
      </c>
    </row>
    <row r="33" spans="13:15">
      <c r="M33" s="353"/>
      <c r="N33" s="39" t="s">
        <v>252</v>
      </c>
      <c r="O33" s="81" t="s">
        <v>252</v>
      </c>
    </row>
    <row r="34" spans="13:15">
      <c r="M34" s="353"/>
      <c r="N34" s="39" t="s">
        <v>254</v>
      </c>
      <c r="O34" s="81" t="s">
        <v>254</v>
      </c>
    </row>
    <row r="35" spans="13:15">
      <c r="M35" s="353"/>
      <c r="N35" s="39" t="s">
        <v>256</v>
      </c>
      <c r="O35" s="81" t="s">
        <v>256</v>
      </c>
    </row>
    <row r="36" spans="13:15">
      <c r="M36" s="353"/>
      <c r="N36" s="39" t="s">
        <v>258</v>
      </c>
      <c r="O36" s="81" t="s">
        <v>258</v>
      </c>
    </row>
    <row r="37" spans="13:15">
      <c r="M37" s="353"/>
      <c r="N37" s="39" t="s">
        <v>298</v>
      </c>
      <c r="O37" s="81" t="s">
        <v>298</v>
      </c>
    </row>
    <row r="38" spans="13:15">
      <c r="M38" s="353"/>
      <c r="N38" s="39" t="s">
        <v>261</v>
      </c>
      <c r="O38" s="81" t="s">
        <v>261</v>
      </c>
    </row>
    <row r="39" spans="13:15">
      <c r="M39" s="353"/>
      <c r="N39" s="39" t="s">
        <v>316</v>
      </c>
      <c r="O39" s="81" t="s">
        <v>316</v>
      </c>
    </row>
    <row r="40" spans="13:15">
      <c r="M40" s="353"/>
      <c r="N40" s="39" t="s">
        <v>263</v>
      </c>
      <c r="O40" s="81" t="s">
        <v>263</v>
      </c>
    </row>
    <row r="41" spans="13:15">
      <c r="M41" s="353"/>
      <c r="N41" s="39" t="s">
        <v>265</v>
      </c>
      <c r="O41" s="81" t="s">
        <v>265</v>
      </c>
    </row>
    <row r="42" spans="13:15">
      <c r="M42" s="353"/>
      <c r="N42" s="39" t="s">
        <v>299</v>
      </c>
      <c r="O42" s="81" t="s">
        <v>299</v>
      </c>
    </row>
    <row r="43" spans="13:15">
      <c r="M43" s="353"/>
      <c r="N43" s="39" t="s">
        <v>267</v>
      </c>
      <c r="O43" s="81" t="s">
        <v>267</v>
      </c>
    </row>
    <row r="44" spans="13:15">
      <c r="M44" s="353"/>
      <c r="N44" s="39" t="s">
        <v>317</v>
      </c>
      <c r="O44" s="81" t="s">
        <v>317</v>
      </c>
    </row>
    <row r="45" spans="13:15">
      <c r="M45" s="353"/>
      <c r="N45" s="39" t="s">
        <v>270</v>
      </c>
      <c r="O45" s="81" t="s">
        <v>270</v>
      </c>
    </row>
    <row r="46" spans="13:15">
      <c r="M46" s="353"/>
      <c r="N46" s="39" t="s">
        <v>318</v>
      </c>
      <c r="O46" s="81" t="s">
        <v>318</v>
      </c>
    </row>
    <row r="47" spans="13:15">
      <c r="M47" s="353"/>
      <c r="N47" s="213" t="s">
        <v>319</v>
      </c>
      <c r="O47" s="81" t="s">
        <v>319</v>
      </c>
    </row>
    <row r="48" spans="13:15">
      <c r="M48" s="353"/>
      <c r="N48" s="39" t="s">
        <v>273</v>
      </c>
      <c r="O48" s="81" t="s">
        <v>273</v>
      </c>
    </row>
    <row r="49" spans="13:15">
      <c r="M49" s="353"/>
      <c r="N49" s="39" t="s">
        <v>275</v>
      </c>
      <c r="O49" s="81" t="s">
        <v>275</v>
      </c>
    </row>
    <row r="50" spans="13:15">
      <c r="M50" s="353"/>
      <c r="N50" s="39" t="s">
        <v>320</v>
      </c>
      <c r="O50" s="81" t="s">
        <v>320</v>
      </c>
    </row>
    <row r="51" spans="13:15">
      <c r="M51" s="353"/>
      <c r="N51" s="39" t="s">
        <v>321</v>
      </c>
      <c r="O51" s="81" t="s">
        <v>321</v>
      </c>
    </row>
    <row r="52" spans="13:15" ht="14.25" thickBot="1">
      <c r="M52" s="355"/>
      <c r="N52" s="120" t="s">
        <v>322</v>
      </c>
      <c r="O52" s="82" t="s">
        <v>322</v>
      </c>
    </row>
  </sheetData>
  <sheetProtection selectLockedCells="1" selectUnlockedCells="1"/>
  <mergeCells count="9">
    <mergeCell ref="M32:M52"/>
    <mergeCell ref="M4:M29"/>
    <mergeCell ref="N2:O2"/>
    <mergeCell ref="A1:C1"/>
    <mergeCell ref="E1:G1"/>
    <mergeCell ref="I1:K1"/>
    <mergeCell ref="A2:A3"/>
    <mergeCell ref="E2:E3"/>
    <mergeCell ref="I2:I3"/>
  </mergeCells>
  <phoneticPr fontId="42"/>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92"/>
  <sheetViews>
    <sheetView workbookViewId="0">
      <pane ySplit="1" topLeftCell="A2" activePane="bottomLeft" state="frozen"/>
      <selection pane="bottomLeft" activeCell="D2" sqref="D2"/>
    </sheetView>
  </sheetViews>
  <sheetFormatPr defaultRowHeight="13.5"/>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IF(E2="","",I2*1000000+①団体情報入力!$D$3*1000+②選手情報入力!A10)</f>
        <v/>
      </c>
      <c r="B2" t="str">
        <f>IF(E2="","",①団体情報入力!$D$3)</f>
        <v/>
      </c>
      <c r="D2" t="str">
        <f>IF(②選手情報入力!B10="","",②選手情報入力!B10)</f>
        <v/>
      </c>
      <c r="E2" t="str">
        <f>IF(②選手情報入力!C10="","",②選手情報入力!C10)</f>
        <v/>
      </c>
      <c r="F2" t="str">
        <f>IF(E2="","",②選手情報入力!D10)</f>
        <v/>
      </c>
      <c r="G2" t="str">
        <f>IF(E2="","",②選手情報入力!E10)</f>
        <v/>
      </c>
      <c r="H2" t="str">
        <f>IF(E2="","",F2)</f>
        <v/>
      </c>
      <c r="I2" t="str">
        <f>IF(E2="","",IF(②選手情報入力!G10="男",1,2))</f>
        <v/>
      </c>
      <c r="J2" t="str">
        <f>IF(E2="","",IF(②選手情報入力!H10="","",②選手情報入力!H10))</f>
        <v/>
      </c>
      <c r="L2" t="str">
        <f>IF(E2="","",0)</f>
        <v/>
      </c>
      <c r="M2" t="str">
        <f>IF(E2="","","愛知")</f>
        <v/>
      </c>
      <c r="O2" t="str">
        <f>IF(E2="","",IF(②選手情報入力!I10="","",IF(I2=1,VLOOKUP(②選手情報入力!I10,種目情報!$A$4:$B$16,2,FALSE),VLOOKUP(②選手情報入力!I10,種目情報!$E$4:$F$17,2,FALSE))))</f>
        <v/>
      </c>
      <c r="P2" t="str">
        <f>IF(E2="","",IF(②選手情報入力!J10="","",②選手情報入力!J10))</f>
        <v/>
      </c>
      <c r="Q2" s="39" t="str">
        <f>IF(E2="","",IF(②選手情報入力!I10="","",0))</f>
        <v/>
      </c>
      <c r="R2" t="str">
        <f>IF(E2="","",IF(②選手情報入力!I10="","",IF(I2=1,VLOOKUP(②選手情報入力!I10,種目情報!$A$4:$C$16,3,FALSE),VLOOKUP(②選手情報入力!I10,種目情報!$E$4:$G$17,3,FALSE))))</f>
        <v/>
      </c>
      <c r="S2" t="str">
        <f>IF(E2="","",IF(②選手情報入力!K10="","",IF(I2=1,VLOOKUP(②選手情報入力!K10,種目情報!$A$4:$B$16,2,FALSE),VLOOKUP(②選手情報入力!K10,種目情報!$E$4:$F$17,2,FALSE))))</f>
        <v/>
      </c>
      <c r="T2" t="str">
        <f>IF(E2="","",IF(②選手情報入力!L10="","",②選手情報入力!L10))</f>
        <v/>
      </c>
      <c r="U2" s="39" t="str">
        <f>IF(E2="","",IF(②選手情報入力!K10="","",0))</f>
        <v/>
      </c>
      <c r="V2" t="str">
        <f>IF(E2="","",IF(②選手情報入力!K10="","",IF(I2=1,VLOOKUP(②選手情報入力!K10,種目情報!$A$4:$C$16,3,FALSE),VLOOKUP(②選手情報入力!K10,種目情報!$E$4:$G$17,3,FALSE))))</f>
        <v/>
      </c>
      <c r="W2" t="str">
        <f>IF(E2="","",IF(②選手情報入力!M10="","",IF(I2=1,VLOOKUP(②選手情報入力!M10,種目情報!$A$4:$B$16,2,FALSE),VLOOKUP(②選手情報入力!M10,種目情報!$E$4:$F$17,2,FALSE))))</f>
        <v/>
      </c>
      <c r="X2" t="str">
        <f>IF(E2="","",IF(②選手情報入力!N10="","",②選手情報入力!N10))</f>
        <v/>
      </c>
      <c r="Y2" s="39" t="str">
        <f>IF(E2="","",IF(②選手情報入力!M10="","",0))</f>
        <v/>
      </c>
      <c r="Z2" t="str">
        <f>IF(E2="","",IF(②選手情報入力!M10="","",IF(I2=1,VLOOKUP(②選手情報入力!M10,種目情報!$A$4:$C$16,3,FALSE),VLOOKUP(②選手情報入力!M10,種目情報!$E$4:$G$17,3,FALSE))))</f>
        <v/>
      </c>
      <c r="AA2" t="str">
        <f>IF(E2="","",IF(②選手情報入力!O10="","",IF(I2=1,種目情報!$J$4,種目情報!$J$6)))</f>
        <v/>
      </c>
      <c r="AB2" t="str">
        <f>IF(E2="","",IF(②選手情報入力!O10="","",IF(I2=1,IF(②選手情報入力!$O$5="","",②選手情報入力!$O$5),IF(②選手情報入力!$O$6="","",②選手情報入力!$O$6))))</f>
        <v/>
      </c>
      <c r="AC2" t="str">
        <f>IF(E2="","",IF(②選手情報入力!O10="","",0))</f>
        <v/>
      </c>
      <c r="AD2" t="str">
        <f>IF(E2="","",IF(②選手情報入力!O10="","",2))</f>
        <v/>
      </c>
      <c r="AE2" t="str">
        <f>IF(E2="","",IF(②選手情報入力!P10="","",IF(I2=1,種目情報!$J$5,種目情報!$J$7)))</f>
        <v/>
      </c>
      <c r="AF2" t="str">
        <f>IF(E2="","",IF(②選手情報入力!P10="","",IF(I2=1,IF(②選手情報入力!$P$5="","",②選手情報入力!$P$5),IF(②選手情報入力!$P$6="","",②選手情報入力!$P$6))))</f>
        <v/>
      </c>
      <c r="AG2" t="str">
        <f>IF(E2="","",IF(②選手情報入力!P10="","",0))</f>
        <v/>
      </c>
      <c r="AH2" t="str">
        <f>IF(E2="","",IF(②選手情報入力!P10="","",2))</f>
        <v/>
      </c>
    </row>
    <row r="3" spans="1:34">
      <c r="A3" t="str">
        <f>IF(E3="","",I3*1000000+①団体情報入力!$D$3*1000+②選手情報入力!A11)</f>
        <v/>
      </c>
      <c r="B3" t="str">
        <f>IF(E3="","",①団体情報入力!$D$3)</f>
        <v/>
      </c>
      <c r="D3" t="str">
        <f>IF(②選手情報入力!B11="","",②選手情報入力!B11)</f>
        <v/>
      </c>
      <c r="E3" t="str">
        <f>IF(②選手情報入力!C11="","",②選手情報入力!C11)</f>
        <v/>
      </c>
      <c r="F3" t="str">
        <f>IF(E3="","",②選手情報入力!D11)</f>
        <v/>
      </c>
      <c r="G3" t="str">
        <f>IF(E3="","",②選手情報入力!E11)</f>
        <v/>
      </c>
      <c r="H3" t="str">
        <f t="shared" ref="H3:H66" si="0">IF(E3="","",F3)</f>
        <v/>
      </c>
      <c r="I3" t="str">
        <f>IF(E3="","",IF(②選手情報入力!G11="男",1,2))</f>
        <v/>
      </c>
      <c r="J3" t="str">
        <f>IF(E3="","",IF(②選手情報入力!H11="","",②選手情報入力!H11))</f>
        <v/>
      </c>
      <c r="L3" t="str">
        <f t="shared" ref="L3:L66" si="1">IF(E3="","",0)</f>
        <v/>
      </c>
      <c r="M3" t="str">
        <f t="shared" ref="M3:M66" si="2">IF(E3="","","愛知")</f>
        <v/>
      </c>
      <c r="O3" t="str">
        <f>IF(E3="","",IF(②選手情報入力!I11="","",IF(I3=1,VLOOKUP(②選手情報入力!I11,種目情報!$A$4:$B$16,2,FALSE),VLOOKUP(②選手情報入力!I11,種目情報!$E$4:$F$17,2,FALSE))))</f>
        <v/>
      </c>
      <c r="P3" t="str">
        <f>IF(E3="","",IF(②選手情報入力!J11="","",②選手情報入力!J11))</f>
        <v/>
      </c>
      <c r="Q3" s="39" t="str">
        <f>IF(E3="","",IF(②選手情報入力!I11="","",0))</f>
        <v/>
      </c>
      <c r="R3" t="str">
        <f>IF(E3="","",IF(②選手情報入力!I11="","",IF(I3=1,VLOOKUP(②選手情報入力!I11,種目情報!$A$4:$C$16,3,FALSE),VLOOKUP(②選手情報入力!I11,種目情報!$E$4:$G$17,3,FALSE))))</f>
        <v/>
      </c>
      <c r="S3" t="str">
        <f>IF(E3="","",IF(②選手情報入力!K11="","",IF(I3=1,VLOOKUP(②選手情報入力!K11,種目情報!$A$4:$B$16,2,FALSE),VLOOKUP(②選手情報入力!K11,種目情報!$E$4:$F$17,2,FALSE))))</f>
        <v/>
      </c>
      <c r="T3" t="str">
        <f>IF(E3="","",IF(②選手情報入力!L11="","",②選手情報入力!L11))</f>
        <v/>
      </c>
      <c r="U3" s="39" t="str">
        <f>IF(E3="","",IF(②選手情報入力!K11="","",0))</f>
        <v/>
      </c>
      <c r="V3" t="str">
        <f>IF(E3="","",IF(②選手情報入力!K11="","",IF(I3=1,VLOOKUP(②選手情報入力!K11,種目情報!$A$4:$C$16,3,FALSE),VLOOKUP(②選手情報入力!K11,種目情報!$E$4:$G$17,3,FALSE))))</f>
        <v/>
      </c>
      <c r="W3" t="str">
        <f>IF(E3="","",IF(②選手情報入力!M11="","",IF(I3=1,VLOOKUP(②選手情報入力!M11,種目情報!$A$4:$B$16,2,FALSE),VLOOKUP(②選手情報入力!M11,種目情報!$E$4:$F$17,2,FALSE))))</f>
        <v/>
      </c>
      <c r="X3" t="str">
        <f>IF(E3="","",IF(②選手情報入力!N11="","",②選手情報入力!N11))</f>
        <v/>
      </c>
      <c r="Y3" s="39" t="str">
        <f>IF(E3="","",IF(②選手情報入力!M11="","",0))</f>
        <v/>
      </c>
      <c r="Z3" t="str">
        <f>IF(E3="","",IF(②選手情報入力!M11="","",IF(I3=1,VLOOKUP(②選手情報入力!M11,種目情報!$A$4:$C$16,3,FALSE),VLOOKUP(②選手情報入力!M11,種目情報!$E$4:$G$17,3,FALSE))))</f>
        <v/>
      </c>
      <c r="AA3" t="str">
        <f>IF(E3="","",IF(②選手情報入力!O11="","",IF(I3=1,種目情報!$J$4,種目情報!$J$6)))</f>
        <v/>
      </c>
      <c r="AB3" t="str">
        <f>IF(E3="","",IF(②選手情報入力!O11="","",IF(I3=1,IF(②選手情報入力!$O$5="","",②選手情報入力!$O$5),IF(②選手情報入力!$O$6="","",②選手情報入力!$O$6))))</f>
        <v/>
      </c>
      <c r="AC3" t="str">
        <f>IF(E3="","",IF(②選手情報入力!O11="","",0))</f>
        <v/>
      </c>
      <c r="AD3" t="str">
        <f>IF(E3="","",IF(②選手情報入力!O11="","",2))</f>
        <v/>
      </c>
      <c r="AE3" t="str">
        <f>IF(E3="","",IF(②選手情報入力!P11="","",IF(I3=1,種目情報!$J$5,種目情報!$J$7)))</f>
        <v/>
      </c>
      <c r="AF3" t="str">
        <f>IF(E3="","",IF(②選手情報入力!P11="","",IF(I3=1,IF(②選手情報入力!$P$5="","",②選手情報入力!$P$5),IF(②選手情報入力!$P$6="","",②選手情報入力!$P$6))))</f>
        <v/>
      </c>
      <c r="AG3" t="str">
        <f>IF(E3="","",IF(②選手情報入力!P11="","",0))</f>
        <v/>
      </c>
      <c r="AH3" t="str">
        <f>IF(E3="","",IF(②選手情報入力!P11="","",2))</f>
        <v/>
      </c>
    </row>
    <row r="4" spans="1:34">
      <c r="A4" t="str">
        <f>IF(E4="","",I4*1000000+①団体情報入力!$D$3*1000+②選手情報入力!A12)</f>
        <v/>
      </c>
      <c r="B4" t="str">
        <f>IF(E4="","",①団体情報入力!$D$3)</f>
        <v/>
      </c>
      <c r="D4" t="str">
        <f>IF(②選手情報入力!B12="","",②選手情報入力!B12)</f>
        <v/>
      </c>
      <c r="E4" t="str">
        <f>IF(②選手情報入力!C12="","",②選手情報入力!C12)</f>
        <v/>
      </c>
      <c r="F4" t="str">
        <f>IF(E4="","",②選手情報入力!D12)</f>
        <v/>
      </c>
      <c r="G4" t="str">
        <f>IF(E4="","",②選手情報入力!E12)</f>
        <v/>
      </c>
      <c r="H4" t="str">
        <f t="shared" si="0"/>
        <v/>
      </c>
      <c r="I4" t="str">
        <f>IF(E4="","",IF(②選手情報入力!G12="男",1,2))</f>
        <v/>
      </c>
      <c r="J4" t="str">
        <f>IF(E4="","",IF(②選手情報入力!H12="","",②選手情報入力!H12))</f>
        <v/>
      </c>
      <c r="L4" t="str">
        <f t="shared" si="1"/>
        <v/>
      </c>
      <c r="M4" t="str">
        <f t="shared" si="2"/>
        <v/>
      </c>
      <c r="O4" t="str">
        <f>IF(E4="","",IF(②選手情報入力!I12="","",IF(I4=1,VLOOKUP(②選手情報入力!I12,種目情報!$A$4:$B$16,2,FALSE),VLOOKUP(②選手情報入力!I12,種目情報!$E$4:$F$17,2,FALSE))))</f>
        <v/>
      </c>
      <c r="P4" t="str">
        <f>IF(E4="","",IF(②選手情報入力!J12="","",②選手情報入力!J12))</f>
        <v/>
      </c>
      <c r="Q4" s="39" t="str">
        <f>IF(E4="","",IF(②選手情報入力!I12="","",0))</f>
        <v/>
      </c>
      <c r="R4" t="str">
        <f>IF(E4="","",IF(②選手情報入力!I12="","",IF(I4=1,VLOOKUP(②選手情報入力!I12,種目情報!$A$4:$C$16,3,FALSE),VLOOKUP(②選手情報入力!I12,種目情報!$E$4:$G$17,3,FALSE))))</f>
        <v/>
      </c>
      <c r="S4" t="str">
        <f>IF(E4="","",IF(②選手情報入力!K12="","",IF(I4=1,VLOOKUP(②選手情報入力!K12,種目情報!$A$4:$B$16,2,FALSE),VLOOKUP(②選手情報入力!K12,種目情報!$E$4:$F$17,2,FALSE))))</f>
        <v/>
      </c>
      <c r="T4" t="str">
        <f>IF(E4="","",IF(②選手情報入力!L12="","",②選手情報入力!L12))</f>
        <v/>
      </c>
      <c r="U4" s="39" t="str">
        <f>IF(E4="","",IF(②選手情報入力!K12="","",0))</f>
        <v/>
      </c>
      <c r="V4" t="str">
        <f>IF(E4="","",IF(②選手情報入力!K12="","",IF(I4=1,VLOOKUP(②選手情報入力!K12,種目情報!$A$4:$C$16,3,FALSE),VLOOKUP(②選手情報入力!K12,種目情報!$E$4:$G$17,3,FALSE))))</f>
        <v/>
      </c>
      <c r="W4" t="str">
        <f>IF(E4="","",IF(②選手情報入力!M12="","",IF(I4=1,VLOOKUP(②選手情報入力!M12,種目情報!$A$4:$B$16,2,FALSE),VLOOKUP(②選手情報入力!M12,種目情報!$E$4:$F$17,2,FALSE))))</f>
        <v/>
      </c>
      <c r="X4" t="str">
        <f>IF(E4="","",IF(②選手情報入力!N12="","",②選手情報入力!N12))</f>
        <v/>
      </c>
      <c r="Y4" s="39" t="str">
        <f>IF(E4="","",IF(②選手情報入力!M12="","",0))</f>
        <v/>
      </c>
      <c r="Z4" t="str">
        <f>IF(E4="","",IF(②選手情報入力!M12="","",IF(I4=1,VLOOKUP(②選手情報入力!M12,種目情報!$A$4:$C$16,3,FALSE),VLOOKUP(②選手情報入力!M12,種目情報!$E$4:$G$17,3,FALSE))))</f>
        <v/>
      </c>
      <c r="AA4" t="str">
        <f>IF(E4="","",IF(②選手情報入力!O12="","",IF(I4=1,種目情報!$J$4,種目情報!$J$6)))</f>
        <v/>
      </c>
      <c r="AB4" t="str">
        <f>IF(E4="","",IF(②選手情報入力!O12="","",IF(I4=1,IF(②選手情報入力!$O$5="","",②選手情報入力!$O$5),IF(②選手情報入力!$O$6="","",②選手情報入力!$O$6))))</f>
        <v/>
      </c>
      <c r="AC4" t="str">
        <f>IF(E4="","",IF(②選手情報入力!O12="","",0))</f>
        <v/>
      </c>
      <c r="AD4" t="str">
        <f>IF(E4="","",IF(②選手情報入力!O12="","",2))</f>
        <v/>
      </c>
      <c r="AE4" t="str">
        <f>IF(E4="","",IF(②選手情報入力!P12="","",IF(I4=1,種目情報!$J$5,種目情報!$J$7)))</f>
        <v/>
      </c>
      <c r="AF4" t="str">
        <f>IF(E4="","",IF(②選手情報入力!P12="","",IF(I4=1,IF(②選手情報入力!$P$5="","",②選手情報入力!$P$5),IF(②選手情報入力!$P$6="","",②選手情報入力!$P$6))))</f>
        <v/>
      </c>
      <c r="AG4" t="str">
        <f>IF(E4="","",IF(②選手情報入力!P12="","",0))</f>
        <v/>
      </c>
      <c r="AH4" t="str">
        <f>IF(E4="","",IF(②選手情報入力!P12="","",2))</f>
        <v/>
      </c>
    </row>
    <row r="5" spans="1:34">
      <c r="A5" t="str">
        <f>IF(E5="","",I5*1000000+①団体情報入力!$D$3*1000+②選手情報入力!A13)</f>
        <v/>
      </c>
      <c r="B5" t="str">
        <f>IF(E5="","",①団体情報入力!$D$3)</f>
        <v/>
      </c>
      <c r="D5" t="str">
        <f>IF(②選手情報入力!B13="","",②選手情報入力!B13)</f>
        <v/>
      </c>
      <c r="E5" t="str">
        <f>IF(②選手情報入力!C13="","",②選手情報入力!C13)</f>
        <v/>
      </c>
      <c r="F5" t="str">
        <f>IF(E5="","",②選手情報入力!D13)</f>
        <v/>
      </c>
      <c r="G5" t="str">
        <f>IF(E5="","",②選手情報入力!E13)</f>
        <v/>
      </c>
      <c r="H5" t="str">
        <f t="shared" si="0"/>
        <v/>
      </c>
      <c r="I5" t="str">
        <f>IF(E5="","",IF(②選手情報入力!G13="男",1,2))</f>
        <v/>
      </c>
      <c r="J5" t="str">
        <f>IF(E5="","",IF(②選手情報入力!H13="","",②選手情報入力!H13))</f>
        <v/>
      </c>
      <c r="L5" t="str">
        <f t="shared" si="1"/>
        <v/>
      </c>
      <c r="M5" t="str">
        <f t="shared" si="2"/>
        <v/>
      </c>
      <c r="O5" t="str">
        <f>IF(E5="","",IF(②選手情報入力!I13="","",IF(I5=1,VLOOKUP(②選手情報入力!I13,種目情報!$A$4:$B$16,2,FALSE),VLOOKUP(②選手情報入力!I13,種目情報!$E$4:$F$17,2,FALSE))))</f>
        <v/>
      </c>
      <c r="P5" t="str">
        <f>IF(E5="","",IF(②選手情報入力!J13="","",②選手情報入力!J13))</f>
        <v/>
      </c>
      <c r="Q5" s="39" t="str">
        <f>IF(E5="","",IF(②選手情報入力!I13="","",0))</f>
        <v/>
      </c>
      <c r="R5" t="str">
        <f>IF(E5="","",IF(②選手情報入力!I13="","",IF(I5=1,VLOOKUP(②選手情報入力!I13,種目情報!$A$4:$C$16,3,FALSE),VLOOKUP(②選手情報入力!I13,種目情報!$E$4:$G$17,3,FALSE))))</f>
        <v/>
      </c>
      <c r="S5" t="str">
        <f>IF(E5="","",IF(②選手情報入力!K13="","",IF(I5=1,VLOOKUP(②選手情報入力!K13,種目情報!$A$4:$B$16,2,FALSE),VLOOKUP(②選手情報入力!K13,種目情報!$E$4:$F$17,2,FALSE))))</f>
        <v/>
      </c>
      <c r="T5" t="str">
        <f>IF(E5="","",IF(②選手情報入力!L13="","",②選手情報入力!L13))</f>
        <v/>
      </c>
      <c r="U5" s="39" t="str">
        <f>IF(E5="","",IF(②選手情報入力!K13="","",0))</f>
        <v/>
      </c>
      <c r="V5" t="str">
        <f>IF(E5="","",IF(②選手情報入力!K13="","",IF(I5=1,VLOOKUP(②選手情報入力!K13,種目情報!$A$4:$C$16,3,FALSE),VLOOKUP(②選手情報入力!K13,種目情報!$E$4:$G$17,3,FALSE))))</f>
        <v/>
      </c>
      <c r="W5" t="str">
        <f>IF(E5="","",IF(②選手情報入力!M13="","",IF(I5=1,VLOOKUP(②選手情報入力!M13,種目情報!$A$4:$B$16,2,FALSE),VLOOKUP(②選手情報入力!M13,種目情報!$E$4:$F$17,2,FALSE))))</f>
        <v/>
      </c>
      <c r="X5" t="str">
        <f>IF(E5="","",IF(②選手情報入力!N13="","",②選手情報入力!N13))</f>
        <v/>
      </c>
      <c r="Y5" s="39" t="str">
        <f>IF(E5="","",IF(②選手情報入力!M13="","",0))</f>
        <v/>
      </c>
      <c r="Z5" t="str">
        <f>IF(E5="","",IF(②選手情報入力!M13="","",IF(I5=1,VLOOKUP(②選手情報入力!M13,種目情報!$A$4:$C$16,3,FALSE),VLOOKUP(②選手情報入力!M13,種目情報!$E$4:$G$17,3,FALSE))))</f>
        <v/>
      </c>
      <c r="AA5" t="str">
        <f>IF(E5="","",IF(②選手情報入力!O13="","",IF(I5=1,種目情報!$J$4,種目情報!$J$6)))</f>
        <v/>
      </c>
      <c r="AB5" t="str">
        <f>IF(E5="","",IF(②選手情報入力!O13="","",IF(I5=1,IF(②選手情報入力!$O$5="","",②選手情報入力!$O$5),IF(②選手情報入力!$O$6="","",②選手情報入力!$O$6))))</f>
        <v/>
      </c>
      <c r="AC5" t="str">
        <f>IF(E5="","",IF(②選手情報入力!O13="","",0))</f>
        <v/>
      </c>
      <c r="AD5" t="str">
        <f>IF(E5="","",IF(②選手情報入力!O13="","",2))</f>
        <v/>
      </c>
      <c r="AE5" t="str">
        <f>IF(E5="","",IF(②選手情報入力!P13="","",IF(I5=1,種目情報!$J$5,種目情報!$J$7)))</f>
        <v/>
      </c>
      <c r="AF5" t="str">
        <f>IF(E5="","",IF(②選手情報入力!P13="","",IF(I5=1,IF(②選手情報入力!$P$5="","",②選手情報入力!$P$5),IF(②選手情報入力!$P$6="","",②選手情報入力!$P$6))))</f>
        <v/>
      </c>
      <c r="AG5" t="str">
        <f>IF(E5="","",IF(②選手情報入力!P13="","",0))</f>
        <v/>
      </c>
      <c r="AH5" t="str">
        <f>IF(E5="","",IF(②選手情報入力!P13="","",2))</f>
        <v/>
      </c>
    </row>
    <row r="6" spans="1:34">
      <c r="A6" t="str">
        <f>IF(E6="","",I6*1000000+①団体情報入力!$D$3*1000+②選手情報入力!A14)</f>
        <v/>
      </c>
      <c r="B6" t="str">
        <f>IF(E6="","",①団体情報入力!$D$3)</f>
        <v/>
      </c>
      <c r="D6" t="str">
        <f>IF(②選手情報入力!B14="","",②選手情報入力!B14)</f>
        <v/>
      </c>
      <c r="E6" t="str">
        <f>IF(②選手情報入力!C14="","",②選手情報入力!C14)</f>
        <v/>
      </c>
      <c r="F6" t="str">
        <f>IF(E6="","",②選手情報入力!D14)</f>
        <v/>
      </c>
      <c r="G6" t="str">
        <f>IF(E6="","",②選手情報入力!E14)</f>
        <v/>
      </c>
      <c r="H6" t="str">
        <f t="shared" si="0"/>
        <v/>
      </c>
      <c r="I6" t="str">
        <f>IF(E6="","",IF(②選手情報入力!G14="男",1,2))</f>
        <v/>
      </c>
      <c r="J6" t="str">
        <f>IF(E6="","",IF(②選手情報入力!H14="","",②選手情報入力!H14))</f>
        <v/>
      </c>
      <c r="L6" t="str">
        <f t="shared" si="1"/>
        <v/>
      </c>
      <c r="M6" t="str">
        <f t="shared" si="2"/>
        <v/>
      </c>
      <c r="O6" t="str">
        <f>IF(E6="","",IF(②選手情報入力!I14="","",IF(I6=1,VLOOKUP(②選手情報入力!I14,種目情報!$A$4:$B$16,2,FALSE),VLOOKUP(②選手情報入力!I14,種目情報!$E$4:$F$17,2,FALSE))))</f>
        <v/>
      </c>
      <c r="P6" t="str">
        <f>IF(E6="","",IF(②選手情報入力!J14="","",②選手情報入力!J14))</f>
        <v/>
      </c>
      <c r="Q6" s="39" t="str">
        <f>IF(E6="","",IF(②選手情報入力!I14="","",0))</f>
        <v/>
      </c>
      <c r="R6" t="str">
        <f>IF(E6="","",IF(②選手情報入力!I14="","",IF(I6=1,VLOOKUP(②選手情報入力!I14,種目情報!$A$4:$C$16,3,FALSE),VLOOKUP(②選手情報入力!I14,種目情報!$E$4:$G$17,3,FALSE))))</f>
        <v/>
      </c>
      <c r="S6" t="str">
        <f>IF(E6="","",IF(②選手情報入力!K14="","",IF(I6=1,VLOOKUP(②選手情報入力!K14,種目情報!$A$4:$B$16,2,FALSE),VLOOKUP(②選手情報入力!K14,種目情報!$E$4:$F$17,2,FALSE))))</f>
        <v/>
      </c>
      <c r="T6" t="str">
        <f>IF(E6="","",IF(②選手情報入力!L14="","",②選手情報入力!L14))</f>
        <v/>
      </c>
      <c r="U6" s="39" t="str">
        <f>IF(E6="","",IF(②選手情報入力!K14="","",0))</f>
        <v/>
      </c>
      <c r="V6" t="str">
        <f>IF(E6="","",IF(②選手情報入力!K14="","",IF(I6=1,VLOOKUP(②選手情報入力!K14,種目情報!$A$4:$C$16,3,FALSE),VLOOKUP(②選手情報入力!K14,種目情報!$E$4:$G$17,3,FALSE))))</f>
        <v/>
      </c>
      <c r="W6" t="str">
        <f>IF(E6="","",IF(②選手情報入力!M14="","",IF(I6=1,VLOOKUP(②選手情報入力!M14,種目情報!$A$4:$B$16,2,FALSE),VLOOKUP(②選手情報入力!M14,種目情報!$E$4:$F$17,2,FALSE))))</f>
        <v/>
      </c>
      <c r="X6" t="str">
        <f>IF(E6="","",IF(②選手情報入力!N14="","",②選手情報入力!N14))</f>
        <v/>
      </c>
      <c r="Y6" s="39" t="str">
        <f>IF(E6="","",IF(②選手情報入力!M14="","",0))</f>
        <v/>
      </c>
      <c r="Z6" t="str">
        <f>IF(E6="","",IF(②選手情報入力!M14="","",IF(I6=1,VLOOKUP(②選手情報入力!M14,種目情報!$A$4:$C$16,3,FALSE),VLOOKUP(②選手情報入力!M14,種目情報!$E$4:$G$17,3,FALSE))))</f>
        <v/>
      </c>
      <c r="AA6" t="str">
        <f>IF(E6="","",IF(②選手情報入力!O14="","",IF(I6=1,種目情報!$J$4,種目情報!$J$6)))</f>
        <v/>
      </c>
      <c r="AB6" t="str">
        <f>IF(E6="","",IF(②選手情報入力!O14="","",IF(I6=1,IF(②選手情報入力!$O$5="","",②選手情報入力!$O$5),IF(②選手情報入力!$O$6="","",②選手情報入力!$O$6))))</f>
        <v/>
      </c>
      <c r="AC6" t="str">
        <f>IF(E6="","",IF(②選手情報入力!O14="","",0))</f>
        <v/>
      </c>
      <c r="AD6" t="str">
        <f>IF(E6="","",IF(②選手情報入力!O14="","",2))</f>
        <v/>
      </c>
      <c r="AE6" t="str">
        <f>IF(E6="","",IF(②選手情報入力!P14="","",IF(I6=1,種目情報!$J$5,種目情報!$J$7)))</f>
        <v/>
      </c>
      <c r="AF6" t="str">
        <f>IF(E6="","",IF(②選手情報入力!P14="","",IF(I6=1,IF(②選手情報入力!$P$5="","",②選手情報入力!$P$5),IF(②選手情報入力!$P$6="","",②選手情報入力!$P$6))))</f>
        <v/>
      </c>
      <c r="AG6" t="str">
        <f>IF(E6="","",IF(②選手情報入力!P14="","",0))</f>
        <v/>
      </c>
      <c r="AH6" t="str">
        <f>IF(E6="","",IF(②選手情報入力!P14="","",2))</f>
        <v/>
      </c>
    </row>
    <row r="7" spans="1:34">
      <c r="A7" t="str">
        <f>IF(E7="","",I7*1000000+①団体情報入力!$D$3*1000+②選手情報入力!A15)</f>
        <v/>
      </c>
      <c r="B7" t="str">
        <f>IF(E7="","",①団体情報入力!$D$3)</f>
        <v/>
      </c>
      <c r="D7" t="str">
        <f>IF(②選手情報入力!B15="","",②選手情報入力!B15)</f>
        <v/>
      </c>
      <c r="E7" t="str">
        <f>IF(②選手情報入力!C15="","",②選手情報入力!C15)</f>
        <v/>
      </c>
      <c r="F7" t="str">
        <f>IF(E7="","",②選手情報入力!D15)</f>
        <v/>
      </c>
      <c r="G7" t="str">
        <f>IF(E7="","",②選手情報入力!E15)</f>
        <v/>
      </c>
      <c r="H7" t="str">
        <f t="shared" si="0"/>
        <v/>
      </c>
      <c r="I7" t="str">
        <f>IF(E7="","",IF(②選手情報入力!G15="男",1,2))</f>
        <v/>
      </c>
      <c r="J7" t="str">
        <f>IF(E7="","",IF(②選手情報入力!H15="","",②選手情報入力!H15))</f>
        <v/>
      </c>
      <c r="L7" t="str">
        <f t="shared" si="1"/>
        <v/>
      </c>
      <c r="M7" t="str">
        <f t="shared" si="2"/>
        <v/>
      </c>
      <c r="O7" t="str">
        <f>IF(E7="","",IF(②選手情報入力!I15="","",IF(I7=1,VLOOKUP(②選手情報入力!I15,種目情報!$A$4:$B$16,2,FALSE),VLOOKUP(②選手情報入力!I15,種目情報!$E$4:$F$17,2,FALSE))))</f>
        <v/>
      </c>
      <c r="P7" t="str">
        <f>IF(E7="","",IF(②選手情報入力!J15="","",②選手情報入力!J15))</f>
        <v/>
      </c>
      <c r="Q7" s="39" t="str">
        <f>IF(E7="","",IF(②選手情報入力!I15="","",0))</f>
        <v/>
      </c>
      <c r="R7" t="str">
        <f>IF(E7="","",IF(②選手情報入力!I15="","",IF(I7=1,VLOOKUP(②選手情報入力!I15,種目情報!$A$4:$C$16,3,FALSE),VLOOKUP(②選手情報入力!I15,種目情報!$E$4:$G$17,3,FALSE))))</f>
        <v/>
      </c>
      <c r="S7" t="str">
        <f>IF(E7="","",IF(②選手情報入力!K15="","",IF(I7=1,VLOOKUP(②選手情報入力!K15,種目情報!$A$4:$B$16,2,FALSE),VLOOKUP(②選手情報入力!K15,種目情報!$E$4:$F$17,2,FALSE))))</f>
        <v/>
      </c>
      <c r="T7" t="str">
        <f>IF(E7="","",IF(②選手情報入力!L15="","",②選手情報入力!L15))</f>
        <v/>
      </c>
      <c r="U7" s="39" t="str">
        <f>IF(E7="","",IF(②選手情報入力!K15="","",0))</f>
        <v/>
      </c>
      <c r="V7" t="str">
        <f>IF(E7="","",IF(②選手情報入力!K15="","",IF(I7=1,VLOOKUP(②選手情報入力!K15,種目情報!$A$4:$C$16,3,FALSE),VLOOKUP(②選手情報入力!K15,種目情報!$E$4:$G$17,3,FALSE))))</f>
        <v/>
      </c>
      <c r="W7" t="str">
        <f>IF(E7="","",IF(②選手情報入力!M15="","",IF(I7=1,VLOOKUP(②選手情報入力!M15,種目情報!$A$4:$B$16,2,FALSE),VLOOKUP(②選手情報入力!M15,種目情報!$E$4:$F$17,2,FALSE))))</f>
        <v/>
      </c>
      <c r="X7" t="str">
        <f>IF(E7="","",IF(②選手情報入力!N15="","",②選手情報入力!N15))</f>
        <v/>
      </c>
      <c r="Y7" s="39" t="str">
        <f>IF(E7="","",IF(②選手情報入力!M15="","",0))</f>
        <v/>
      </c>
      <c r="Z7" t="str">
        <f>IF(E7="","",IF(②選手情報入力!M15="","",IF(I7=1,VLOOKUP(②選手情報入力!M15,種目情報!$A$4:$C$16,3,FALSE),VLOOKUP(②選手情報入力!M15,種目情報!$E$4:$G$17,3,FALSE))))</f>
        <v/>
      </c>
      <c r="AA7" t="str">
        <f>IF(E7="","",IF(②選手情報入力!O15="","",IF(I7=1,種目情報!$J$4,種目情報!$J$6)))</f>
        <v/>
      </c>
      <c r="AB7" t="str">
        <f>IF(E7="","",IF(②選手情報入力!O15="","",IF(I7=1,IF(②選手情報入力!$O$5="","",②選手情報入力!$O$5),IF(②選手情報入力!$O$6="","",②選手情報入力!$O$6))))</f>
        <v/>
      </c>
      <c r="AC7" t="str">
        <f>IF(E7="","",IF(②選手情報入力!O15="","",0))</f>
        <v/>
      </c>
      <c r="AD7" t="str">
        <f>IF(E7="","",IF(②選手情報入力!O15="","",2))</f>
        <v/>
      </c>
      <c r="AE7" t="str">
        <f>IF(E7="","",IF(②選手情報入力!P15="","",IF(I7=1,種目情報!$J$5,種目情報!$J$7)))</f>
        <v/>
      </c>
      <c r="AF7" t="str">
        <f>IF(E7="","",IF(②選手情報入力!P15="","",IF(I7=1,IF(②選手情報入力!$P$5="","",②選手情報入力!$P$5),IF(②選手情報入力!$P$6="","",②選手情報入力!$P$6))))</f>
        <v/>
      </c>
      <c r="AG7" t="str">
        <f>IF(E7="","",IF(②選手情報入力!P15="","",0))</f>
        <v/>
      </c>
      <c r="AH7" t="str">
        <f>IF(E7="","",IF(②選手情報入力!P15="","",2))</f>
        <v/>
      </c>
    </row>
    <row r="8" spans="1:34">
      <c r="A8" t="str">
        <f>IF(E8="","",I8*1000000+①団体情報入力!$D$3*1000+②選手情報入力!A16)</f>
        <v/>
      </c>
      <c r="B8" t="str">
        <f>IF(E8="","",①団体情報入力!$D$3)</f>
        <v/>
      </c>
      <c r="D8" t="str">
        <f>IF(②選手情報入力!B16="","",②選手情報入力!B16)</f>
        <v/>
      </c>
      <c r="E8" t="str">
        <f>IF(②選手情報入力!C16="","",②選手情報入力!C16)</f>
        <v/>
      </c>
      <c r="F8" t="str">
        <f>IF(E8="","",②選手情報入力!D16)</f>
        <v/>
      </c>
      <c r="G8" t="str">
        <f>IF(E8="","",②選手情報入力!E16)</f>
        <v/>
      </c>
      <c r="H8" t="str">
        <f t="shared" si="0"/>
        <v/>
      </c>
      <c r="I8" t="str">
        <f>IF(E8="","",IF(②選手情報入力!G16="男",1,2))</f>
        <v/>
      </c>
      <c r="J8" t="str">
        <f>IF(E8="","",IF(②選手情報入力!H16="","",②選手情報入力!H16))</f>
        <v/>
      </c>
      <c r="L8" t="str">
        <f t="shared" si="1"/>
        <v/>
      </c>
      <c r="M8" t="str">
        <f t="shared" si="2"/>
        <v/>
      </c>
      <c r="O8" t="str">
        <f>IF(E8="","",IF(②選手情報入力!I16="","",IF(I8=1,VLOOKUP(②選手情報入力!I16,種目情報!$A$4:$B$16,2,FALSE),VLOOKUP(②選手情報入力!I16,種目情報!$E$4:$F$17,2,FALSE))))</f>
        <v/>
      </c>
      <c r="P8" t="str">
        <f>IF(E8="","",IF(②選手情報入力!J16="","",②選手情報入力!J16))</f>
        <v/>
      </c>
      <c r="Q8" s="39" t="str">
        <f>IF(E8="","",IF(②選手情報入力!I16="","",0))</f>
        <v/>
      </c>
      <c r="R8" t="str">
        <f>IF(E8="","",IF(②選手情報入力!I16="","",IF(I8=1,VLOOKUP(②選手情報入力!I16,種目情報!$A$4:$C$16,3,FALSE),VLOOKUP(②選手情報入力!I16,種目情報!$E$4:$G$17,3,FALSE))))</f>
        <v/>
      </c>
      <c r="S8" t="str">
        <f>IF(E8="","",IF(②選手情報入力!K16="","",IF(I8=1,VLOOKUP(②選手情報入力!K16,種目情報!$A$4:$B$16,2,FALSE),VLOOKUP(②選手情報入力!K16,種目情報!$E$4:$F$17,2,FALSE))))</f>
        <v/>
      </c>
      <c r="T8" t="str">
        <f>IF(E8="","",IF(②選手情報入力!L16="","",②選手情報入力!L16))</f>
        <v/>
      </c>
      <c r="U8" s="39" t="str">
        <f>IF(E8="","",IF(②選手情報入力!K16="","",0))</f>
        <v/>
      </c>
      <c r="V8" t="str">
        <f>IF(E8="","",IF(②選手情報入力!K16="","",IF(I8=1,VLOOKUP(②選手情報入力!K16,種目情報!$A$4:$C$16,3,FALSE),VLOOKUP(②選手情報入力!K16,種目情報!$E$4:$G$17,3,FALSE))))</f>
        <v/>
      </c>
      <c r="W8" t="str">
        <f>IF(E8="","",IF(②選手情報入力!M16="","",IF(I8=1,VLOOKUP(②選手情報入力!M16,種目情報!$A$4:$B$16,2,FALSE),VLOOKUP(②選手情報入力!M16,種目情報!$E$4:$F$17,2,FALSE))))</f>
        <v/>
      </c>
      <c r="X8" t="str">
        <f>IF(E8="","",IF(②選手情報入力!N16="","",②選手情報入力!N16))</f>
        <v/>
      </c>
      <c r="Y8" s="39" t="str">
        <f>IF(E8="","",IF(②選手情報入力!M16="","",0))</f>
        <v/>
      </c>
      <c r="Z8" t="str">
        <f>IF(E8="","",IF(②選手情報入力!M16="","",IF(I8=1,VLOOKUP(②選手情報入力!M16,種目情報!$A$4:$C$16,3,FALSE),VLOOKUP(②選手情報入力!M16,種目情報!$E$4:$G$17,3,FALSE))))</f>
        <v/>
      </c>
      <c r="AA8" t="str">
        <f>IF(E8="","",IF(②選手情報入力!O16="","",IF(I8=1,種目情報!$J$4,種目情報!$J$6)))</f>
        <v/>
      </c>
      <c r="AB8" t="str">
        <f>IF(E8="","",IF(②選手情報入力!O16="","",IF(I8=1,IF(②選手情報入力!$O$5="","",②選手情報入力!$O$5),IF(②選手情報入力!$O$6="","",②選手情報入力!$O$6))))</f>
        <v/>
      </c>
      <c r="AC8" t="str">
        <f>IF(E8="","",IF(②選手情報入力!O16="","",0))</f>
        <v/>
      </c>
      <c r="AD8" t="str">
        <f>IF(E8="","",IF(②選手情報入力!O16="","",2))</f>
        <v/>
      </c>
      <c r="AE8" t="str">
        <f>IF(E8="","",IF(②選手情報入力!P16="","",IF(I8=1,種目情報!$J$5,種目情報!$J$7)))</f>
        <v/>
      </c>
      <c r="AF8" t="str">
        <f>IF(E8="","",IF(②選手情報入力!P16="","",IF(I8=1,IF(②選手情報入力!$P$5="","",②選手情報入力!$P$5),IF(②選手情報入力!$P$6="","",②選手情報入力!$P$6))))</f>
        <v/>
      </c>
      <c r="AG8" t="str">
        <f>IF(E8="","",IF(②選手情報入力!P16="","",0))</f>
        <v/>
      </c>
      <c r="AH8" t="str">
        <f>IF(E8="","",IF(②選手情報入力!P16="","",2))</f>
        <v/>
      </c>
    </row>
    <row r="9" spans="1:34">
      <c r="A9" t="str">
        <f>IF(E9="","",I9*1000000+①団体情報入力!$D$3*1000+②選手情報入力!A17)</f>
        <v/>
      </c>
      <c r="B9" t="str">
        <f>IF(E9="","",①団体情報入力!$D$3)</f>
        <v/>
      </c>
      <c r="D9" t="str">
        <f>IF(②選手情報入力!B17="","",②選手情報入力!B17)</f>
        <v/>
      </c>
      <c r="E9" t="str">
        <f>IF(②選手情報入力!C17="","",②選手情報入力!C17)</f>
        <v/>
      </c>
      <c r="F9" t="str">
        <f>IF(E9="","",②選手情報入力!D17)</f>
        <v/>
      </c>
      <c r="G9" t="str">
        <f>IF(E9="","",②選手情報入力!E17)</f>
        <v/>
      </c>
      <c r="H9" t="str">
        <f t="shared" si="0"/>
        <v/>
      </c>
      <c r="I9" t="str">
        <f>IF(E9="","",IF(②選手情報入力!G17="男",1,2))</f>
        <v/>
      </c>
      <c r="J9" t="str">
        <f>IF(E9="","",IF(②選手情報入力!H17="","",②選手情報入力!H17))</f>
        <v/>
      </c>
      <c r="L9" t="str">
        <f t="shared" si="1"/>
        <v/>
      </c>
      <c r="M9" t="str">
        <f t="shared" si="2"/>
        <v/>
      </c>
      <c r="O9" t="str">
        <f>IF(E9="","",IF(②選手情報入力!I17="","",IF(I9=1,VLOOKUP(②選手情報入力!I17,種目情報!$A$4:$B$16,2,FALSE),VLOOKUP(②選手情報入力!I17,種目情報!$E$4:$F$17,2,FALSE))))</f>
        <v/>
      </c>
      <c r="P9" t="str">
        <f>IF(E9="","",IF(②選手情報入力!J17="","",②選手情報入力!J17))</f>
        <v/>
      </c>
      <c r="Q9" s="39" t="str">
        <f>IF(E9="","",IF(②選手情報入力!I17="","",0))</f>
        <v/>
      </c>
      <c r="R9" t="str">
        <f>IF(E9="","",IF(②選手情報入力!I17="","",IF(I9=1,VLOOKUP(②選手情報入力!I17,種目情報!$A$4:$C$16,3,FALSE),VLOOKUP(②選手情報入力!I17,種目情報!$E$4:$G$17,3,FALSE))))</f>
        <v/>
      </c>
      <c r="S9" t="str">
        <f>IF(E9="","",IF(②選手情報入力!K17="","",IF(I9=1,VLOOKUP(②選手情報入力!K17,種目情報!$A$4:$B$16,2,FALSE),VLOOKUP(②選手情報入力!K17,種目情報!$E$4:$F$17,2,FALSE))))</f>
        <v/>
      </c>
      <c r="T9" t="str">
        <f>IF(E9="","",IF(②選手情報入力!L17="","",②選手情報入力!L17))</f>
        <v/>
      </c>
      <c r="U9" s="39" t="str">
        <f>IF(E9="","",IF(②選手情報入力!K17="","",0))</f>
        <v/>
      </c>
      <c r="V9" t="str">
        <f>IF(E9="","",IF(②選手情報入力!K17="","",IF(I9=1,VLOOKUP(②選手情報入力!K17,種目情報!$A$4:$C$16,3,FALSE),VLOOKUP(②選手情報入力!K17,種目情報!$E$4:$G$17,3,FALSE))))</f>
        <v/>
      </c>
      <c r="W9" t="str">
        <f>IF(E9="","",IF(②選手情報入力!M17="","",IF(I9=1,VLOOKUP(②選手情報入力!M17,種目情報!$A$4:$B$16,2,FALSE),VLOOKUP(②選手情報入力!M17,種目情報!$E$4:$F$17,2,FALSE))))</f>
        <v/>
      </c>
      <c r="X9" t="str">
        <f>IF(E9="","",IF(②選手情報入力!N17="","",②選手情報入力!N17))</f>
        <v/>
      </c>
      <c r="Y9" s="39" t="str">
        <f>IF(E9="","",IF(②選手情報入力!M17="","",0))</f>
        <v/>
      </c>
      <c r="Z9" t="str">
        <f>IF(E9="","",IF(②選手情報入力!M17="","",IF(I9=1,VLOOKUP(②選手情報入力!M17,種目情報!$A$4:$C$16,3,FALSE),VLOOKUP(②選手情報入力!M17,種目情報!$E$4:$G$17,3,FALSE))))</f>
        <v/>
      </c>
      <c r="AA9" t="str">
        <f>IF(E9="","",IF(②選手情報入力!O17="","",IF(I9=1,種目情報!$J$4,種目情報!$J$6)))</f>
        <v/>
      </c>
      <c r="AB9" t="str">
        <f>IF(E9="","",IF(②選手情報入力!O17="","",IF(I9=1,IF(②選手情報入力!$O$5="","",②選手情報入力!$O$5),IF(②選手情報入力!$O$6="","",②選手情報入力!$O$6))))</f>
        <v/>
      </c>
      <c r="AC9" t="str">
        <f>IF(E9="","",IF(②選手情報入力!O17="","",0))</f>
        <v/>
      </c>
      <c r="AD9" t="str">
        <f>IF(E9="","",IF(②選手情報入力!O17="","",2))</f>
        <v/>
      </c>
      <c r="AE9" t="str">
        <f>IF(E9="","",IF(②選手情報入力!P17="","",IF(I9=1,種目情報!$J$5,種目情報!$J$7)))</f>
        <v/>
      </c>
      <c r="AF9" t="str">
        <f>IF(E9="","",IF(②選手情報入力!P17="","",IF(I9=1,IF(②選手情報入力!$P$5="","",②選手情報入力!$P$5),IF(②選手情報入力!$P$6="","",②選手情報入力!$P$6))))</f>
        <v/>
      </c>
      <c r="AG9" t="str">
        <f>IF(E9="","",IF(②選手情報入力!P17="","",0))</f>
        <v/>
      </c>
      <c r="AH9" t="str">
        <f>IF(E9="","",IF(②選手情報入力!P17="","",2))</f>
        <v/>
      </c>
    </row>
    <row r="10" spans="1:34">
      <c r="A10" t="str">
        <f>IF(E10="","",I10*1000000+①団体情報入力!$D$3*1000+②選手情報入力!A18)</f>
        <v/>
      </c>
      <c r="B10" t="str">
        <f>IF(E10="","",①団体情報入力!$D$3)</f>
        <v/>
      </c>
      <c r="D10" t="str">
        <f>IF(②選手情報入力!B18="","",②選手情報入力!B18)</f>
        <v/>
      </c>
      <c r="E10" t="str">
        <f>IF(②選手情報入力!C18="","",②選手情報入力!C18)</f>
        <v/>
      </c>
      <c r="F10" t="str">
        <f>IF(E10="","",②選手情報入力!D18)</f>
        <v/>
      </c>
      <c r="G10" t="str">
        <f>IF(E10="","",②選手情報入力!E18)</f>
        <v/>
      </c>
      <c r="H10" t="str">
        <f t="shared" si="0"/>
        <v/>
      </c>
      <c r="I10" t="str">
        <f>IF(E10="","",IF(②選手情報入力!G18="男",1,2))</f>
        <v/>
      </c>
      <c r="J10" t="str">
        <f>IF(E10="","",IF(②選手情報入力!H18="","",②選手情報入力!H18))</f>
        <v/>
      </c>
      <c r="L10" t="str">
        <f t="shared" si="1"/>
        <v/>
      </c>
      <c r="M10" t="str">
        <f t="shared" si="2"/>
        <v/>
      </c>
      <c r="O10" t="str">
        <f>IF(E10="","",IF(②選手情報入力!I18="","",IF(I10=1,VLOOKUP(②選手情報入力!I18,種目情報!$A$4:$B$16,2,FALSE),VLOOKUP(②選手情報入力!I18,種目情報!$E$4:$F$17,2,FALSE))))</f>
        <v/>
      </c>
      <c r="P10" t="str">
        <f>IF(E10="","",IF(②選手情報入力!J18="","",②選手情報入力!J18))</f>
        <v/>
      </c>
      <c r="Q10" s="39" t="str">
        <f>IF(E10="","",IF(②選手情報入力!I18="","",0))</f>
        <v/>
      </c>
      <c r="R10" t="str">
        <f>IF(E10="","",IF(②選手情報入力!I18="","",IF(I10=1,VLOOKUP(②選手情報入力!I18,種目情報!$A$4:$C$16,3,FALSE),VLOOKUP(②選手情報入力!I18,種目情報!$E$4:$G$17,3,FALSE))))</f>
        <v/>
      </c>
      <c r="S10" t="str">
        <f>IF(E10="","",IF(②選手情報入力!K18="","",IF(I10=1,VLOOKUP(②選手情報入力!K18,種目情報!$A$4:$B$16,2,FALSE),VLOOKUP(②選手情報入力!K18,種目情報!$E$4:$F$17,2,FALSE))))</f>
        <v/>
      </c>
      <c r="T10" t="str">
        <f>IF(E10="","",IF(②選手情報入力!L18="","",②選手情報入力!L18))</f>
        <v/>
      </c>
      <c r="U10" s="39" t="str">
        <f>IF(E10="","",IF(②選手情報入力!K18="","",0))</f>
        <v/>
      </c>
      <c r="V10" t="str">
        <f>IF(E10="","",IF(②選手情報入力!K18="","",IF(I10=1,VLOOKUP(②選手情報入力!K18,種目情報!$A$4:$C$16,3,FALSE),VLOOKUP(②選手情報入力!K18,種目情報!$E$4:$G$17,3,FALSE))))</f>
        <v/>
      </c>
      <c r="W10" t="str">
        <f>IF(E10="","",IF(②選手情報入力!M18="","",IF(I10=1,VLOOKUP(②選手情報入力!M18,種目情報!$A$4:$B$16,2,FALSE),VLOOKUP(②選手情報入力!M18,種目情報!$E$4:$F$17,2,FALSE))))</f>
        <v/>
      </c>
      <c r="X10" t="str">
        <f>IF(E10="","",IF(②選手情報入力!N18="","",②選手情報入力!N18))</f>
        <v/>
      </c>
      <c r="Y10" s="39" t="str">
        <f>IF(E10="","",IF(②選手情報入力!M18="","",0))</f>
        <v/>
      </c>
      <c r="Z10" t="str">
        <f>IF(E10="","",IF(②選手情報入力!M18="","",IF(I10=1,VLOOKUP(②選手情報入力!M18,種目情報!$A$4:$C$16,3,FALSE),VLOOKUP(②選手情報入力!M18,種目情報!$E$4:$G$17,3,FALSE))))</f>
        <v/>
      </c>
      <c r="AA10" t="str">
        <f>IF(E10="","",IF(②選手情報入力!O18="","",IF(I10=1,種目情報!$J$4,種目情報!$J$6)))</f>
        <v/>
      </c>
      <c r="AB10" t="str">
        <f>IF(E10="","",IF(②選手情報入力!O18="","",IF(I10=1,IF(②選手情報入力!$O$5="","",②選手情報入力!$O$5),IF(②選手情報入力!$O$6="","",②選手情報入力!$O$6))))</f>
        <v/>
      </c>
      <c r="AC10" t="str">
        <f>IF(E10="","",IF(②選手情報入力!O18="","",0))</f>
        <v/>
      </c>
      <c r="AD10" t="str">
        <f>IF(E10="","",IF(②選手情報入力!O18="","",2))</f>
        <v/>
      </c>
      <c r="AE10" t="str">
        <f>IF(E10="","",IF(②選手情報入力!P18="","",IF(I10=1,種目情報!$J$5,種目情報!$J$7)))</f>
        <v/>
      </c>
      <c r="AF10" t="str">
        <f>IF(E10="","",IF(②選手情報入力!P18="","",IF(I10=1,IF(②選手情報入力!$P$5="","",②選手情報入力!$P$5),IF(②選手情報入力!$P$6="","",②選手情報入力!$P$6))))</f>
        <v/>
      </c>
      <c r="AG10" t="str">
        <f>IF(E10="","",IF(②選手情報入力!P18="","",0))</f>
        <v/>
      </c>
      <c r="AH10" t="str">
        <f>IF(E10="","",IF(②選手情報入力!P18="","",2))</f>
        <v/>
      </c>
    </row>
    <row r="11" spans="1:34">
      <c r="A11" t="str">
        <f>IF(E11="","",I11*1000000+①団体情報入力!$D$3*1000+②選手情報入力!A19)</f>
        <v/>
      </c>
      <c r="B11" t="str">
        <f>IF(E11="","",①団体情報入力!$D$3)</f>
        <v/>
      </c>
      <c r="D11" t="str">
        <f>IF(②選手情報入力!B19="","",②選手情報入力!B19)</f>
        <v/>
      </c>
      <c r="E11" t="str">
        <f>IF(②選手情報入力!C19="","",②選手情報入力!C19)</f>
        <v/>
      </c>
      <c r="F11" t="str">
        <f>IF(E11="","",②選手情報入力!D19)</f>
        <v/>
      </c>
      <c r="G11" t="str">
        <f>IF(E11="","",②選手情報入力!E19)</f>
        <v/>
      </c>
      <c r="H11" t="str">
        <f t="shared" si="0"/>
        <v/>
      </c>
      <c r="I11" t="str">
        <f>IF(E11="","",IF(②選手情報入力!G19="男",1,2))</f>
        <v/>
      </c>
      <c r="J11" t="str">
        <f>IF(E11="","",IF(②選手情報入力!H19="","",②選手情報入力!H19))</f>
        <v/>
      </c>
      <c r="L11" t="str">
        <f t="shared" si="1"/>
        <v/>
      </c>
      <c r="M11" t="str">
        <f t="shared" si="2"/>
        <v/>
      </c>
      <c r="O11" t="str">
        <f>IF(E11="","",IF(②選手情報入力!I19="","",IF(I11=1,VLOOKUP(②選手情報入力!I19,種目情報!$A$4:$B$16,2,FALSE),VLOOKUP(②選手情報入力!I19,種目情報!$E$4:$F$17,2,FALSE))))</f>
        <v/>
      </c>
      <c r="P11" t="str">
        <f>IF(E11="","",IF(②選手情報入力!J19="","",②選手情報入力!J19))</f>
        <v/>
      </c>
      <c r="Q11" s="39" t="str">
        <f>IF(E11="","",IF(②選手情報入力!I19="","",0))</f>
        <v/>
      </c>
      <c r="R11" t="str">
        <f>IF(E11="","",IF(②選手情報入力!I19="","",IF(I11=1,VLOOKUP(②選手情報入力!I19,種目情報!$A$4:$C$16,3,FALSE),VLOOKUP(②選手情報入力!I19,種目情報!$E$4:$G$17,3,FALSE))))</f>
        <v/>
      </c>
      <c r="S11" t="str">
        <f>IF(E11="","",IF(②選手情報入力!K19="","",IF(I11=1,VLOOKUP(②選手情報入力!K19,種目情報!$A$4:$B$16,2,FALSE),VLOOKUP(②選手情報入力!K19,種目情報!$E$4:$F$17,2,FALSE))))</f>
        <v/>
      </c>
      <c r="T11" t="str">
        <f>IF(E11="","",IF(②選手情報入力!L19="","",②選手情報入力!L19))</f>
        <v/>
      </c>
      <c r="U11" s="39" t="str">
        <f>IF(E11="","",IF(②選手情報入力!K19="","",0))</f>
        <v/>
      </c>
      <c r="V11" t="str">
        <f>IF(E11="","",IF(②選手情報入力!K19="","",IF(I11=1,VLOOKUP(②選手情報入力!K19,種目情報!$A$4:$C$16,3,FALSE),VLOOKUP(②選手情報入力!K19,種目情報!$E$4:$G$17,3,FALSE))))</f>
        <v/>
      </c>
      <c r="W11" t="str">
        <f>IF(E11="","",IF(②選手情報入力!M19="","",IF(I11=1,VLOOKUP(②選手情報入力!M19,種目情報!$A$4:$B$16,2,FALSE),VLOOKUP(②選手情報入力!M19,種目情報!$E$4:$F$17,2,FALSE))))</f>
        <v/>
      </c>
      <c r="X11" t="str">
        <f>IF(E11="","",IF(②選手情報入力!N19="","",②選手情報入力!N19))</f>
        <v/>
      </c>
      <c r="Y11" s="39" t="str">
        <f>IF(E11="","",IF(②選手情報入力!M19="","",0))</f>
        <v/>
      </c>
      <c r="Z11" t="str">
        <f>IF(E11="","",IF(②選手情報入力!M19="","",IF(I11=1,VLOOKUP(②選手情報入力!M19,種目情報!$A$4:$C$16,3,FALSE),VLOOKUP(②選手情報入力!M19,種目情報!$E$4:$G$17,3,FALSE))))</f>
        <v/>
      </c>
      <c r="AA11" t="str">
        <f>IF(E11="","",IF(②選手情報入力!O19="","",IF(I11=1,種目情報!$J$4,種目情報!$J$6)))</f>
        <v/>
      </c>
      <c r="AB11" t="str">
        <f>IF(E11="","",IF(②選手情報入力!O19="","",IF(I11=1,IF(②選手情報入力!$O$5="","",②選手情報入力!$O$5),IF(②選手情報入力!$O$6="","",②選手情報入力!$O$6))))</f>
        <v/>
      </c>
      <c r="AC11" t="str">
        <f>IF(E11="","",IF(②選手情報入力!O19="","",0))</f>
        <v/>
      </c>
      <c r="AD11" t="str">
        <f>IF(E11="","",IF(②選手情報入力!O19="","",2))</f>
        <v/>
      </c>
      <c r="AE11" t="str">
        <f>IF(E11="","",IF(②選手情報入力!P19="","",IF(I11=1,種目情報!$J$5,種目情報!$J$7)))</f>
        <v/>
      </c>
      <c r="AF11" t="str">
        <f>IF(E11="","",IF(②選手情報入力!P19="","",IF(I11=1,IF(②選手情報入力!$P$5="","",②選手情報入力!$P$5),IF(②選手情報入力!$P$6="","",②選手情報入力!$P$6))))</f>
        <v/>
      </c>
      <c r="AG11" t="str">
        <f>IF(E11="","",IF(②選手情報入力!P19="","",0))</f>
        <v/>
      </c>
      <c r="AH11" t="str">
        <f>IF(E11="","",IF(②選手情報入力!P19="","",2))</f>
        <v/>
      </c>
    </row>
    <row r="12" spans="1:34">
      <c r="A12" t="str">
        <f>IF(E12="","",I12*1000000+①団体情報入力!$D$3*1000+②選手情報入力!A20)</f>
        <v/>
      </c>
      <c r="B12" t="str">
        <f>IF(E12="","",①団体情報入力!$D$3)</f>
        <v/>
      </c>
      <c r="D12" t="str">
        <f>IF(②選手情報入力!B20="","",②選手情報入力!B20)</f>
        <v/>
      </c>
      <c r="E12" t="str">
        <f>IF(②選手情報入力!C20="","",②選手情報入力!C20)</f>
        <v/>
      </c>
      <c r="F12" t="str">
        <f>IF(E12="","",②選手情報入力!D20)</f>
        <v/>
      </c>
      <c r="G12" t="str">
        <f>IF(E12="","",②選手情報入力!E20)</f>
        <v/>
      </c>
      <c r="H12" t="str">
        <f t="shared" si="0"/>
        <v/>
      </c>
      <c r="I12" t="str">
        <f>IF(E12="","",IF(②選手情報入力!G20="男",1,2))</f>
        <v/>
      </c>
      <c r="J12" t="str">
        <f>IF(E12="","",IF(②選手情報入力!H20="","",②選手情報入力!H20))</f>
        <v/>
      </c>
      <c r="L12" t="str">
        <f t="shared" si="1"/>
        <v/>
      </c>
      <c r="M12" t="str">
        <f t="shared" si="2"/>
        <v/>
      </c>
      <c r="O12" t="str">
        <f>IF(E12="","",IF(②選手情報入力!I20="","",IF(I12=1,VLOOKUP(②選手情報入力!I20,種目情報!$A$4:$B$16,2,FALSE),VLOOKUP(②選手情報入力!I20,種目情報!$E$4:$F$17,2,FALSE))))</f>
        <v/>
      </c>
      <c r="P12" t="str">
        <f>IF(E12="","",IF(②選手情報入力!J20="","",②選手情報入力!J20))</f>
        <v/>
      </c>
      <c r="Q12" s="39" t="str">
        <f>IF(E12="","",IF(②選手情報入力!I20="","",0))</f>
        <v/>
      </c>
      <c r="R12" t="str">
        <f>IF(E12="","",IF(②選手情報入力!I20="","",IF(I12=1,VLOOKUP(②選手情報入力!I20,種目情報!$A$4:$C$16,3,FALSE),VLOOKUP(②選手情報入力!I20,種目情報!$E$4:$G$17,3,FALSE))))</f>
        <v/>
      </c>
      <c r="S12" t="str">
        <f>IF(E12="","",IF(②選手情報入力!K20="","",IF(I12=1,VLOOKUP(②選手情報入力!K20,種目情報!$A$4:$B$16,2,FALSE),VLOOKUP(②選手情報入力!K20,種目情報!$E$4:$F$17,2,FALSE))))</f>
        <v/>
      </c>
      <c r="T12" t="str">
        <f>IF(E12="","",IF(②選手情報入力!L20="","",②選手情報入力!L20))</f>
        <v/>
      </c>
      <c r="U12" s="39" t="str">
        <f>IF(E12="","",IF(②選手情報入力!K20="","",0))</f>
        <v/>
      </c>
      <c r="V12" t="str">
        <f>IF(E12="","",IF(②選手情報入力!K20="","",IF(I12=1,VLOOKUP(②選手情報入力!K20,種目情報!$A$4:$C$16,3,FALSE),VLOOKUP(②選手情報入力!K20,種目情報!$E$4:$G$17,3,FALSE))))</f>
        <v/>
      </c>
      <c r="W12" t="str">
        <f>IF(E12="","",IF(②選手情報入力!M20="","",IF(I12=1,VLOOKUP(②選手情報入力!M20,種目情報!$A$4:$B$16,2,FALSE),VLOOKUP(②選手情報入力!M20,種目情報!$E$4:$F$17,2,FALSE))))</f>
        <v/>
      </c>
      <c r="X12" t="str">
        <f>IF(E12="","",IF(②選手情報入力!N20="","",②選手情報入力!N20))</f>
        <v/>
      </c>
      <c r="Y12" s="39" t="str">
        <f>IF(E12="","",IF(②選手情報入力!M20="","",0))</f>
        <v/>
      </c>
      <c r="Z12" t="str">
        <f>IF(E12="","",IF(②選手情報入力!M20="","",IF(I12=1,VLOOKUP(②選手情報入力!M20,種目情報!$A$4:$C$16,3,FALSE),VLOOKUP(②選手情報入力!M20,種目情報!$E$4:$G$17,3,FALSE))))</f>
        <v/>
      </c>
      <c r="AA12" t="str">
        <f>IF(E12="","",IF(②選手情報入力!O20="","",IF(I12=1,種目情報!$J$4,種目情報!$J$6)))</f>
        <v/>
      </c>
      <c r="AB12" t="str">
        <f>IF(E12="","",IF(②選手情報入力!O20="","",IF(I12=1,IF(②選手情報入力!$O$5="","",②選手情報入力!$O$5),IF(②選手情報入力!$O$6="","",②選手情報入力!$O$6))))</f>
        <v/>
      </c>
      <c r="AC12" t="str">
        <f>IF(E12="","",IF(②選手情報入力!O20="","",0))</f>
        <v/>
      </c>
      <c r="AD12" t="str">
        <f>IF(E12="","",IF(②選手情報入力!O20="","",2))</f>
        <v/>
      </c>
      <c r="AE12" t="str">
        <f>IF(E12="","",IF(②選手情報入力!P20="","",IF(I12=1,種目情報!$J$5,種目情報!$J$7)))</f>
        <v/>
      </c>
      <c r="AF12" t="str">
        <f>IF(E12="","",IF(②選手情報入力!P20="","",IF(I12=1,IF(②選手情報入力!$P$5="","",②選手情報入力!$P$5),IF(②選手情報入力!$P$6="","",②選手情報入力!$P$6))))</f>
        <v/>
      </c>
      <c r="AG12" t="str">
        <f>IF(E12="","",IF(②選手情報入力!P20="","",0))</f>
        <v/>
      </c>
      <c r="AH12" t="str">
        <f>IF(E12="","",IF(②選手情報入力!P20="","",2))</f>
        <v/>
      </c>
    </row>
    <row r="13" spans="1:34">
      <c r="A13" t="str">
        <f>IF(E13="","",I13*1000000+①団体情報入力!$D$3*1000+②選手情報入力!A21)</f>
        <v/>
      </c>
      <c r="B13" t="str">
        <f>IF(E13="","",①団体情報入力!$D$3)</f>
        <v/>
      </c>
      <c r="D13" t="str">
        <f>IF(②選手情報入力!B21="","",②選手情報入力!B21)</f>
        <v/>
      </c>
      <c r="E13" t="str">
        <f>IF(②選手情報入力!C21="","",②選手情報入力!C21)</f>
        <v/>
      </c>
      <c r="F13" t="str">
        <f>IF(E13="","",②選手情報入力!D21)</f>
        <v/>
      </c>
      <c r="G13" t="str">
        <f>IF(E13="","",②選手情報入力!E21)</f>
        <v/>
      </c>
      <c r="H13" t="str">
        <f t="shared" si="0"/>
        <v/>
      </c>
      <c r="I13" t="str">
        <f>IF(E13="","",IF(②選手情報入力!G21="男",1,2))</f>
        <v/>
      </c>
      <c r="J13" t="str">
        <f>IF(E13="","",IF(②選手情報入力!H21="","",②選手情報入力!H21))</f>
        <v/>
      </c>
      <c r="L13" t="str">
        <f t="shared" si="1"/>
        <v/>
      </c>
      <c r="M13" t="str">
        <f t="shared" si="2"/>
        <v/>
      </c>
      <c r="O13" t="str">
        <f>IF(E13="","",IF(②選手情報入力!I21="","",IF(I13=1,VLOOKUP(②選手情報入力!I21,種目情報!$A$4:$B$16,2,FALSE),VLOOKUP(②選手情報入力!I21,種目情報!$E$4:$F$17,2,FALSE))))</f>
        <v/>
      </c>
      <c r="P13" t="str">
        <f>IF(E13="","",IF(②選手情報入力!J21="","",②選手情報入力!J21))</f>
        <v/>
      </c>
      <c r="Q13" s="39" t="str">
        <f>IF(E13="","",IF(②選手情報入力!I21="","",0))</f>
        <v/>
      </c>
      <c r="R13" t="str">
        <f>IF(E13="","",IF(②選手情報入力!I21="","",IF(I13=1,VLOOKUP(②選手情報入力!I21,種目情報!$A$4:$C$16,3,FALSE),VLOOKUP(②選手情報入力!I21,種目情報!$E$4:$G$17,3,FALSE))))</f>
        <v/>
      </c>
      <c r="S13" t="str">
        <f>IF(E13="","",IF(②選手情報入力!K21="","",IF(I13=1,VLOOKUP(②選手情報入力!K21,種目情報!$A$4:$B$16,2,FALSE),VLOOKUP(②選手情報入力!K21,種目情報!$E$4:$F$17,2,FALSE))))</f>
        <v/>
      </c>
      <c r="T13" t="str">
        <f>IF(E13="","",IF(②選手情報入力!L21="","",②選手情報入力!L21))</f>
        <v/>
      </c>
      <c r="U13" s="39" t="str">
        <f>IF(E13="","",IF(②選手情報入力!K21="","",0))</f>
        <v/>
      </c>
      <c r="V13" t="str">
        <f>IF(E13="","",IF(②選手情報入力!K21="","",IF(I13=1,VLOOKUP(②選手情報入力!K21,種目情報!$A$4:$C$16,3,FALSE),VLOOKUP(②選手情報入力!K21,種目情報!$E$4:$G$17,3,FALSE))))</f>
        <v/>
      </c>
      <c r="W13" t="str">
        <f>IF(E13="","",IF(②選手情報入力!M21="","",IF(I13=1,VLOOKUP(②選手情報入力!M21,種目情報!$A$4:$B$16,2,FALSE),VLOOKUP(②選手情報入力!M21,種目情報!$E$4:$F$17,2,FALSE))))</f>
        <v/>
      </c>
      <c r="X13" t="str">
        <f>IF(E13="","",IF(②選手情報入力!N21="","",②選手情報入力!N21))</f>
        <v/>
      </c>
      <c r="Y13" s="39" t="str">
        <f>IF(E13="","",IF(②選手情報入力!M21="","",0))</f>
        <v/>
      </c>
      <c r="Z13" t="str">
        <f>IF(E13="","",IF(②選手情報入力!M21="","",IF(I13=1,VLOOKUP(②選手情報入力!M21,種目情報!$A$4:$C$16,3,FALSE),VLOOKUP(②選手情報入力!M21,種目情報!$E$4:$G$17,3,FALSE))))</f>
        <v/>
      </c>
      <c r="AA13" t="str">
        <f>IF(E13="","",IF(②選手情報入力!O21="","",IF(I13=1,種目情報!$J$4,種目情報!$J$6)))</f>
        <v/>
      </c>
      <c r="AB13" t="str">
        <f>IF(E13="","",IF(②選手情報入力!O21="","",IF(I13=1,IF(②選手情報入力!$O$5="","",②選手情報入力!$O$5),IF(②選手情報入力!$O$6="","",②選手情報入力!$O$6))))</f>
        <v/>
      </c>
      <c r="AC13" t="str">
        <f>IF(E13="","",IF(②選手情報入力!O21="","",0))</f>
        <v/>
      </c>
      <c r="AD13" t="str">
        <f>IF(E13="","",IF(②選手情報入力!O21="","",2))</f>
        <v/>
      </c>
      <c r="AE13" t="str">
        <f>IF(E13="","",IF(②選手情報入力!P21="","",IF(I13=1,種目情報!$J$5,種目情報!$J$7)))</f>
        <v/>
      </c>
      <c r="AF13" t="str">
        <f>IF(E13="","",IF(②選手情報入力!P21="","",IF(I13=1,IF(②選手情報入力!$P$5="","",②選手情報入力!$P$5),IF(②選手情報入力!$P$6="","",②選手情報入力!$P$6))))</f>
        <v/>
      </c>
      <c r="AG13" t="str">
        <f>IF(E13="","",IF(②選手情報入力!P21="","",0))</f>
        <v/>
      </c>
      <c r="AH13" t="str">
        <f>IF(E13="","",IF(②選手情報入力!P21="","",2))</f>
        <v/>
      </c>
    </row>
    <row r="14" spans="1:34">
      <c r="A14" t="str">
        <f>IF(E14="","",I14*1000000+①団体情報入力!$D$3*1000+②選手情報入力!A22)</f>
        <v/>
      </c>
      <c r="B14" t="str">
        <f>IF(E14="","",①団体情報入力!$D$3)</f>
        <v/>
      </c>
      <c r="D14" t="str">
        <f>IF(②選手情報入力!B22="","",②選手情報入力!B22)</f>
        <v/>
      </c>
      <c r="E14" t="str">
        <f>IF(②選手情報入力!C22="","",②選手情報入力!C22)</f>
        <v/>
      </c>
      <c r="F14" t="str">
        <f>IF(E14="","",②選手情報入力!D22)</f>
        <v/>
      </c>
      <c r="G14" t="str">
        <f>IF(E14="","",②選手情報入力!E22)</f>
        <v/>
      </c>
      <c r="H14" t="str">
        <f t="shared" si="0"/>
        <v/>
      </c>
      <c r="I14" t="str">
        <f>IF(E14="","",IF(②選手情報入力!G22="男",1,2))</f>
        <v/>
      </c>
      <c r="J14" t="str">
        <f>IF(E14="","",IF(②選手情報入力!H22="","",②選手情報入力!H22))</f>
        <v/>
      </c>
      <c r="L14" t="str">
        <f t="shared" si="1"/>
        <v/>
      </c>
      <c r="M14" t="str">
        <f t="shared" si="2"/>
        <v/>
      </c>
      <c r="O14" t="str">
        <f>IF(E14="","",IF(②選手情報入力!I22="","",IF(I14=1,VLOOKUP(②選手情報入力!I22,種目情報!$A$4:$B$16,2,FALSE),VLOOKUP(②選手情報入力!I22,種目情報!$E$4:$F$17,2,FALSE))))</f>
        <v/>
      </c>
      <c r="P14" t="str">
        <f>IF(E14="","",IF(②選手情報入力!J22="","",②選手情報入力!J22))</f>
        <v/>
      </c>
      <c r="Q14" s="39" t="str">
        <f>IF(E14="","",IF(②選手情報入力!I22="","",0))</f>
        <v/>
      </c>
      <c r="R14" t="str">
        <f>IF(E14="","",IF(②選手情報入力!I22="","",IF(I14=1,VLOOKUP(②選手情報入力!I22,種目情報!$A$4:$C$16,3,FALSE),VLOOKUP(②選手情報入力!I22,種目情報!$E$4:$G$17,3,FALSE))))</f>
        <v/>
      </c>
      <c r="S14" t="str">
        <f>IF(E14="","",IF(②選手情報入力!K22="","",IF(I14=1,VLOOKUP(②選手情報入力!K22,種目情報!$A$4:$B$16,2,FALSE),VLOOKUP(②選手情報入力!K22,種目情報!$E$4:$F$17,2,FALSE))))</f>
        <v/>
      </c>
      <c r="T14" t="str">
        <f>IF(E14="","",IF(②選手情報入力!L22="","",②選手情報入力!L22))</f>
        <v/>
      </c>
      <c r="U14" s="39" t="str">
        <f>IF(E14="","",IF(②選手情報入力!K22="","",0))</f>
        <v/>
      </c>
      <c r="V14" t="str">
        <f>IF(E14="","",IF(②選手情報入力!K22="","",IF(I14=1,VLOOKUP(②選手情報入力!K22,種目情報!$A$4:$C$16,3,FALSE),VLOOKUP(②選手情報入力!K22,種目情報!$E$4:$G$17,3,FALSE))))</f>
        <v/>
      </c>
      <c r="W14" t="str">
        <f>IF(E14="","",IF(②選手情報入力!M22="","",IF(I14=1,VLOOKUP(②選手情報入力!M22,種目情報!$A$4:$B$16,2,FALSE),VLOOKUP(②選手情報入力!M22,種目情報!$E$4:$F$17,2,FALSE))))</f>
        <v/>
      </c>
      <c r="X14" t="str">
        <f>IF(E14="","",IF(②選手情報入力!N22="","",②選手情報入力!N22))</f>
        <v/>
      </c>
      <c r="Y14" s="39" t="str">
        <f>IF(E14="","",IF(②選手情報入力!M22="","",0))</f>
        <v/>
      </c>
      <c r="Z14" t="str">
        <f>IF(E14="","",IF(②選手情報入力!M22="","",IF(I14=1,VLOOKUP(②選手情報入力!M22,種目情報!$A$4:$C$16,3,FALSE),VLOOKUP(②選手情報入力!M22,種目情報!$E$4:$G$17,3,FALSE))))</f>
        <v/>
      </c>
      <c r="AA14" t="str">
        <f>IF(E14="","",IF(②選手情報入力!O22="","",IF(I14=1,種目情報!$J$4,種目情報!$J$6)))</f>
        <v/>
      </c>
      <c r="AB14" t="str">
        <f>IF(E14="","",IF(②選手情報入力!O22="","",IF(I14=1,IF(②選手情報入力!$O$5="","",②選手情報入力!$O$5),IF(②選手情報入力!$O$6="","",②選手情報入力!$O$6))))</f>
        <v/>
      </c>
      <c r="AC14" t="str">
        <f>IF(E14="","",IF(②選手情報入力!O22="","",0))</f>
        <v/>
      </c>
      <c r="AD14" t="str">
        <f>IF(E14="","",IF(②選手情報入力!O22="","",2))</f>
        <v/>
      </c>
      <c r="AE14" t="str">
        <f>IF(E14="","",IF(②選手情報入力!P22="","",IF(I14=1,種目情報!$J$5,種目情報!$J$7)))</f>
        <v/>
      </c>
      <c r="AF14" t="str">
        <f>IF(E14="","",IF(②選手情報入力!P22="","",IF(I14=1,IF(②選手情報入力!$P$5="","",②選手情報入力!$P$5),IF(②選手情報入力!$P$6="","",②選手情報入力!$P$6))))</f>
        <v/>
      </c>
      <c r="AG14" t="str">
        <f>IF(E14="","",IF(②選手情報入力!P22="","",0))</f>
        <v/>
      </c>
      <c r="AH14" t="str">
        <f>IF(E14="","",IF(②選手情報入力!P22="","",2))</f>
        <v/>
      </c>
    </row>
    <row r="15" spans="1:34">
      <c r="A15" t="str">
        <f>IF(E15="","",I15*1000000+①団体情報入力!$D$3*1000+②選手情報入力!A23)</f>
        <v/>
      </c>
      <c r="B15" t="str">
        <f>IF(E15="","",①団体情報入力!$D$3)</f>
        <v/>
      </c>
      <c r="D15" t="str">
        <f>IF(②選手情報入力!B23="","",②選手情報入力!B23)</f>
        <v/>
      </c>
      <c r="E15" t="str">
        <f>IF(②選手情報入力!C23="","",②選手情報入力!C23)</f>
        <v/>
      </c>
      <c r="F15" t="str">
        <f>IF(E15="","",②選手情報入力!D23)</f>
        <v/>
      </c>
      <c r="G15" t="str">
        <f>IF(E15="","",②選手情報入力!E23)</f>
        <v/>
      </c>
      <c r="H15" t="str">
        <f t="shared" si="0"/>
        <v/>
      </c>
      <c r="I15" t="str">
        <f>IF(E15="","",IF(②選手情報入力!G23="男",1,2))</f>
        <v/>
      </c>
      <c r="J15" t="str">
        <f>IF(E15="","",IF(②選手情報入力!H23="","",②選手情報入力!H23))</f>
        <v/>
      </c>
      <c r="L15" t="str">
        <f t="shared" si="1"/>
        <v/>
      </c>
      <c r="M15" t="str">
        <f t="shared" si="2"/>
        <v/>
      </c>
      <c r="O15" t="str">
        <f>IF(E15="","",IF(②選手情報入力!I23="","",IF(I15=1,VLOOKUP(②選手情報入力!I23,種目情報!$A$4:$B$16,2,FALSE),VLOOKUP(②選手情報入力!I23,種目情報!$E$4:$F$17,2,FALSE))))</f>
        <v/>
      </c>
      <c r="P15" t="str">
        <f>IF(E15="","",IF(②選手情報入力!J23="","",②選手情報入力!J23))</f>
        <v/>
      </c>
      <c r="Q15" s="39" t="str">
        <f>IF(E15="","",IF(②選手情報入力!I23="","",0))</f>
        <v/>
      </c>
      <c r="R15" t="str">
        <f>IF(E15="","",IF(②選手情報入力!I23="","",IF(I15=1,VLOOKUP(②選手情報入力!I23,種目情報!$A$4:$C$16,3,FALSE),VLOOKUP(②選手情報入力!I23,種目情報!$E$4:$G$17,3,FALSE))))</f>
        <v/>
      </c>
      <c r="S15" t="str">
        <f>IF(E15="","",IF(②選手情報入力!K23="","",IF(I15=1,VLOOKUP(②選手情報入力!K23,種目情報!$A$4:$B$16,2,FALSE),VLOOKUP(②選手情報入力!K23,種目情報!$E$4:$F$17,2,FALSE))))</f>
        <v/>
      </c>
      <c r="T15" t="str">
        <f>IF(E15="","",IF(②選手情報入力!L23="","",②選手情報入力!L23))</f>
        <v/>
      </c>
      <c r="U15" s="39" t="str">
        <f>IF(E15="","",IF(②選手情報入力!K23="","",0))</f>
        <v/>
      </c>
      <c r="V15" t="str">
        <f>IF(E15="","",IF(②選手情報入力!K23="","",IF(I15=1,VLOOKUP(②選手情報入力!K23,種目情報!$A$4:$C$16,3,FALSE),VLOOKUP(②選手情報入力!K23,種目情報!$E$4:$G$17,3,FALSE))))</f>
        <v/>
      </c>
      <c r="W15" t="str">
        <f>IF(E15="","",IF(②選手情報入力!M23="","",IF(I15=1,VLOOKUP(②選手情報入力!M23,種目情報!$A$4:$B$16,2,FALSE),VLOOKUP(②選手情報入力!M23,種目情報!$E$4:$F$17,2,FALSE))))</f>
        <v/>
      </c>
      <c r="X15" t="str">
        <f>IF(E15="","",IF(②選手情報入力!N23="","",②選手情報入力!N23))</f>
        <v/>
      </c>
      <c r="Y15" s="39" t="str">
        <f>IF(E15="","",IF(②選手情報入力!M23="","",0))</f>
        <v/>
      </c>
      <c r="Z15" t="str">
        <f>IF(E15="","",IF(②選手情報入力!M23="","",IF(I15=1,VLOOKUP(②選手情報入力!M23,種目情報!$A$4:$C$16,3,FALSE),VLOOKUP(②選手情報入力!M23,種目情報!$E$4:$G$17,3,FALSE))))</f>
        <v/>
      </c>
      <c r="AA15" t="str">
        <f>IF(E15="","",IF(②選手情報入力!O23="","",IF(I15=1,種目情報!$J$4,種目情報!$J$6)))</f>
        <v/>
      </c>
      <c r="AB15" t="str">
        <f>IF(E15="","",IF(②選手情報入力!O23="","",IF(I15=1,IF(②選手情報入力!$O$5="","",②選手情報入力!$O$5),IF(②選手情報入力!$O$6="","",②選手情報入力!$O$6))))</f>
        <v/>
      </c>
      <c r="AC15" t="str">
        <f>IF(E15="","",IF(②選手情報入力!O23="","",0))</f>
        <v/>
      </c>
      <c r="AD15" t="str">
        <f>IF(E15="","",IF(②選手情報入力!O23="","",2))</f>
        <v/>
      </c>
      <c r="AE15" t="str">
        <f>IF(E15="","",IF(②選手情報入力!P23="","",IF(I15=1,種目情報!$J$5,種目情報!$J$7)))</f>
        <v/>
      </c>
      <c r="AF15" t="str">
        <f>IF(E15="","",IF(②選手情報入力!P23="","",IF(I15=1,IF(②選手情報入力!$P$5="","",②選手情報入力!$P$5),IF(②選手情報入力!$P$6="","",②選手情報入力!$P$6))))</f>
        <v/>
      </c>
      <c r="AG15" t="str">
        <f>IF(E15="","",IF(②選手情報入力!P23="","",0))</f>
        <v/>
      </c>
      <c r="AH15" t="str">
        <f>IF(E15="","",IF(②選手情報入力!P23="","",2))</f>
        <v/>
      </c>
    </row>
    <row r="16" spans="1:34">
      <c r="A16" t="str">
        <f>IF(E16="","",I16*1000000+①団体情報入力!$D$3*1000+②選手情報入力!A24)</f>
        <v/>
      </c>
      <c r="B16" t="str">
        <f>IF(E16="","",①団体情報入力!$D$3)</f>
        <v/>
      </c>
      <c r="D16" t="str">
        <f>IF(②選手情報入力!B24="","",②選手情報入力!B24)</f>
        <v/>
      </c>
      <c r="E16" t="str">
        <f>IF(②選手情報入力!C24="","",②選手情報入力!C24)</f>
        <v/>
      </c>
      <c r="F16" t="str">
        <f>IF(E16="","",②選手情報入力!D24)</f>
        <v/>
      </c>
      <c r="G16" t="str">
        <f>IF(E16="","",②選手情報入力!E24)</f>
        <v/>
      </c>
      <c r="H16" t="str">
        <f t="shared" si="0"/>
        <v/>
      </c>
      <c r="I16" t="str">
        <f>IF(E16="","",IF(②選手情報入力!G24="男",1,2))</f>
        <v/>
      </c>
      <c r="J16" t="str">
        <f>IF(E16="","",IF(②選手情報入力!H24="","",②選手情報入力!H24))</f>
        <v/>
      </c>
      <c r="L16" t="str">
        <f t="shared" si="1"/>
        <v/>
      </c>
      <c r="M16" t="str">
        <f t="shared" si="2"/>
        <v/>
      </c>
      <c r="O16" t="str">
        <f>IF(E16="","",IF(②選手情報入力!I24="","",IF(I16=1,VLOOKUP(②選手情報入力!I24,種目情報!$A$4:$B$16,2,FALSE),VLOOKUP(②選手情報入力!I24,種目情報!$E$4:$F$17,2,FALSE))))</f>
        <v/>
      </c>
      <c r="P16" t="str">
        <f>IF(E16="","",IF(②選手情報入力!J24="","",②選手情報入力!J24))</f>
        <v/>
      </c>
      <c r="Q16" s="39" t="str">
        <f>IF(E16="","",IF(②選手情報入力!I24="","",0))</f>
        <v/>
      </c>
      <c r="R16" t="str">
        <f>IF(E16="","",IF(②選手情報入力!I24="","",IF(I16=1,VLOOKUP(②選手情報入力!I24,種目情報!$A$4:$C$16,3,FALSE),VLOOKUP(②選手情報入力!I24,種目情報!$E$4:$G$17,3,FALSE))))</f>
        <v/>
      </c>
      <c r="S16" t="str">
        <f>IF(E16="","",IF(②選手情報入力!K24="","",IF(I16=1,VLOOKUP(②選手情報入力!K24,種目情報!$A$4:$B$16,2,FALSE),VLOOKUP(②選手情報入力!K24,種目情報!$E$4:$F$17,2,FALSE))))</f>
        <v/>
      </c>
      <c r="T16" t="str">
        <f>IF(E16="","",IF(②選手情報入力!L24="","",②選手情報入力!L24))</f>
        <v/>
      </c>
      <c r="U16" s="39" t="str">
        <f>IF(E16="","",IF(②選手情報入力!K24="","",0))</f>
        <v/>
      </c>
      <c r="V16" t="str">
        <f>IF(E16="","",IF(②選手情報入力!K24="","",IF(I16=1,VLOOKUP(②選手情報入力!K24,種目情報!$A$4:$C$16,3,FALSE),VLOOKUP(②選手情報入力!K24,種目情報!$E$4:$G$17,3,FALSE))))</f>
        <v/>
      </c>
      <c r="W16" t="str">
        <f>IF(E16="","",IF(②選手情報入力!M24="","",IF(I16=1,VLOOKUP(②選手情報入力!M24,種目情報!$A$4:$B$16,2,FALSE),VLOOKUP(②選手情報入力!M24,種目情報!$E$4:$F$17,2,FALSE))))</f>
        <v/>
      </c>
      <c r="X16" t="str">
        <f>IF(E16="","",IF(②選手情報入力!N24="","",②選手情報入力!N24))</f>
        <v/>
      </c>
      <c r="Y16" s="39" t="str">
        <f>IF(E16="","",IF(②選手情報入力!M24="","",0))</f>
        <v/>
      </c>
      <c r="Z16" t="str">
        <f>IF(E16="","",IF(②選手情報入力!M24="","",IF(I16=1,VLOOKUP(②選手情報入力!M24,種目情報!$A$4:$C$16,3,FALSE),VLOOKUP(②選手情報入力!M24,種目情報!$E$4:$G$17,3,FALSE))))</f>
        <v/>
      </c>
      <c r="AA16" t="str">
        <f>IF(E16="","",IF(②選手情報入力!O24="","",IF(I16=1,種目情報!$J$4,種目情報!$J$6)))</f>
        <v/>
      </c>
      <c r="AB16" t="str">
        <f>IF(E16="","",IF(②選手情報入力!O24="","",IF(I16=1,IF(②選手情報入力!$O$5="","",②選手情報入力!$O$5),IF(②選手情報入力!$O$6="","",②選手情報入力!$O$6))))</f>
        <v/>
      </c>
      <c r="AC16" t="str">
        <f>IF(E16="","",IF(②選手情報入力!O24="","",0))</f>
        <v/>
      </c>
      <c r="AD16" t="str">
        <f>IF(E16="","",IF(②選手情報入力!O24="","",2))</f>
        <v/>
      </c>
      <c r="AE16" t="str">
        <f>IF(E16="","",IF(②選手情報入力!P24="","",IF(I16=1,種目情報!$J$5,種目情報!$J$7)))</f>
        <v/>
      </c>
      <c r="AF16" t="str">
        <f>IF(E16="","",IF(②選手情報入力!P24="","",IF(I16=1,IF(②選手情報入力!$P$5="","",②選手情報入力!$P$5),IF(②選手情報入力!$P$6="","",②選手情報入力!$P$6))))</f>
        <v/>
      </c>
      <c r="AG16" t="str">
        <f>IF(E16="","",IF(②選手情報入力!P24="","",0))</f>
        <v/>
      </c>
      <c r="AH16" t="str">
        <f>IF(E16="","",IF(②選手情報入力!P24="","",2))</f>
        <v/>
      </c>
    </row>
    <row r="17" spans="1:34">
      <c r="A17" t="str">
        <f>IF(E17="","",I17*1000000+①団体情報入力!$D$3*1000+②選手情報入力!A25)</f>
        <v/>
      </c>
      <c r="B17" t="str">
        <f>IF(E17="","",①団体情報入力!$D$3)</f>
        <v/>
      </c>
      <c r="D17" t="str">
        <f>IF(②選手情報入力!B25="","",②選手情報入力!B25)</f>
        <v/>
      </c>
      <c r="E17" t="str">
        <f>IF(②選手情報入力!C25="","",②選手情報入力!C25)</f>
        <v/>
      </c>
      <c r="F17" t="str">
        <f>IF(E17="","",②選手情報入力!D25)</f>
        <v/>
      </c>
      <c r="G17" t="str">
        <f>IF(E17="","",②選手情報入力!E25)</f>
        <v/>
      </c>
      <c r="H17" t="str">
        <f t="shared" si="0"/>
        <v/>
      </c>
      <c r="I17" t="str">
        <f>IF(E17="","",IF(②選手情報入力!G25="男",1,2))</f>
        <v/>
      </c>
      <c r="J17" t="str">
        <f>IF(E17="","",IF(②選手情報入力!H25="","",②選手情報入力!H25))</f>
        <v/>
      </c>
      <c r="L17" t="str">
        <f t="shared" si="1"/>
        <v/>
      </c>
      <c r="M17" t="str">
        <f t="shared" si="2"/>
        <v/>
      </c>
      <c r="O17" t="str">
        <f>IF(E17="","",IF(②選手情報入力!I25="","",IF(I17=1,VLOOKUP(②選手情報入力!I25,種目情報!$A$4:$B$16,2,FALSE),VLOOKUP(②選手情報入力!I25,種目情報!$E$4:$F$17,2,FALSE))))</f>
        <v/>
      </c>
      <c r="P17" t="str">
        <f>IF(E17="","",IF(②選手情報入力!J25="","",②選手情報入力!J25))</f>
        <v/>
      </c>
      <c r="Q17" s="39" t="str">
        <f>IF(E17="","",IF(②選手情報入力!I25="","",0))</f>
        <v/>
      </c>
      <c r="R17" t="str">
        <f>IF(E17="","",IF(②選手情報入力!I25="","",IF(I17=1,VLOOKUP(②選手情報入力!I25,種目情報!$A$4:$C$16,3,FALSE),VLOOKUP(②選手情報入力!I25,種目情報!$E$4:$G$17,3,FALSE))))</f>
        <v/>
      </c>
      <c r="S17" t="str">
        <f>IF(E17="","",IF(②選手情報入力!K25="","",IF(I17=1,VLOOKUP(②選手情報入力!K25,種目情報!$A$4:$B$16,2,FALSE),VLOOKUP(②選手情報入力!K25,種目情報!$E$4:$F$17,2,FALSE))))</f>
        <v/>
      </c>
      <c r="T17" t="str">
        <f>IF(E17="","",IF(②選手情報入力!L25="","",②選手情報入力!L25))</f>
        <v/>
      </c>
      <c r="U17" s="39" t="str">
        <f>IF(E17="","",IF(②選手情報入力!K25="","",0))</f>
        <v/>
      </c>
      <c r="V17" t="str">
        <f>IF(E17="","",IF(②選手情報入力!K25="","",IF(I17=1,VLOOKUP(②選手情報入力!K25,種目情報!$A$4:$C$16,3,FALSE),VLOOKUP(②選手情報入力!K25,種目情報!$E$4:$G$17,3,FALSE))))</f>
        <v/>
      </c>
      <c r="W17" t="str">
        <f>IF(E17="","",IF(②選手情報入力!M25="","",IF(I17=1,VLOOKUP(②選手情報入力!M25,種目情報!$A$4:$B$16,2,FALSE),VLOOKUP(②選手情報入力!M25,種目情報!$E$4:$F$17,2,FALSE))))</f>
        <v/>
      </c>
      <c r="X17" t="str">
        <f>IF(E17="","",IF(②選手情報入力!N25="","",②選手情報入力!N25))</f>
        <v/>
      </c>
      <c r="Y17" s="39" t="str">
        <f>IF(E17="","",IF(②選手情報入力!M25="","",0))</f>
        <v/>
      </c>
      <c r="Z17" t="str">
        <f>IF(E17="","",IF(②選手情報入力!M25="","",IF(I17=1,VLOOKUP(②選手情報入力!M25,種目情報!$A$4:$C$16,3,FALSE),VLOOKUP(②選手情報入力!M25,種目情報!$E$4:$G$17,3,FALSE))))</f>
        <v/>
      </c>
      <c r="AA17" t="str">
        <f>IF(E17="","",IF(②選手情報入力!O25="","",IF(I17=1,種目情報!$J$4,種目情報!$J$6)))</f>
        <v/>
      </c>
      <c r="AB17" t="str">
        <f>IF(E17="","",IF(②選手情報入力!O25="","",IF(I17=1,IF(②選手情報入力!$O$5="","",②選手情報入力!$O$5),IF(②選手情報入力!$O$6="","",②選手情報入力!$O$6))))</f>
        <v/>
      </c>
      <c r="AC17" t="str">
        <f>IF(E17="","",IF(②選手情報入力!O25="","",0))</f>
        <v/>
      </c>
      <c r="AD17" t="str">
        <f>IF(E17="","",IF(②選手情報入力!O25="","",2))</f>
        <v/>
      </c>
      <c r="AE17" t="str">
        <f>IF(E17="","",IF(②選手情報入力!P25="","",IF(I17=1,種目情報!$J$5,種目情報!$J$7)))</f>
        <v/>
      </c>
      <c r="AF17" t="str">
        <f>IF(E17="","",IF(②選手情報入力!P25="","",IF(I17=1,IF(②選手情報入力!$P$5="","",②選手情報入力!$P$5),IF(②選手情報入力!$P$6="","",②選手情報入力!$P$6))))</f>
        <v/>
      </c>
      <c r="AG17" t="str">
        <f>IF(E17="","",IF(②選手情報入力!P25="","",0))</f>
        <v/>
      </c>
      <c r="AH17" t="str">
        <f>IF(E17="","",IF(②選手情報入力!P25="","",2))</f>
        <v/>
      </c>
    </row>
    <row r="18" spans="1:34">
      <c r="A18" t="str">
        <f>IF(E18="","",I18*1000000+①団体情報入力!$D$3*1000+②選手情報入力!A26)</f>
        <v/>
      </c>
      <c r="B18" t="str">
        <f>IF(E18="","",①団体情報入力!$D$3)</f>
        <v/>
      </c>
      <c r="D18" t="str">
        <f>IF(②選手情報入力!B26="","",②選手情報入力!B26)</f>
        <v/>
      </c>
      <c r="E18" t="str">
        <f>IF(②選手情報入力!C26="","",②選手情報入力!C26)</f>
        <v/>
      </c>
      <c r="F18" t="str">
        <f>IF(E18="","",②選手情報入力!D26)</f>
        <v/>
      </c>
      <c r="G18" t="str">
        <f>IF(E18="","",②選手情報入力!E26)</f>
        <v/>
      </c>
      <c r="H18" t="str">
        <f t="shared" si="0"/>
        <v/>
      </c>
      <c r="I18" t="str">
        <f>IF(E18="","",IF(②選手情報入力!G26="男",1,2))</f>
        <v/>
      </c>
      <c r="J18" t="str">
        <f>IF(E18="","",IF(②選手情報入力!H26="","",②選手情報入力!H26))</f>
        <v/>
      </c>
      <c r="L18" t="str">
        <f t="shared" si="1"/>
        <v/>
      </c>
      <c r="M18" t="str">
        <f t="shared" si="2"/>
        <v/>
      </c>
      <c r="O18" t="str">
        <f>IF(E18="","",IF(②選手情報入力!I26="","",IF(I18=1,VLOOKUP(②選手情報入力!I26,種目情報!$A$4:$B$16,2,FALSE),VLOOKUP(②選手情報入力!I26,種目情報!$E$4:$F$17,2,FALSE))))</f>
        <v/>
      </c>
      <c r="P18" t="str">
        <f>IF(E18="","",IF(②選手情報入力!J26="","",②選手情報入力!J26))</f>
        <v/>
      </c>
      <c r="Q18" s="39" t="str">
        <f>IF(E18="","",IF(②選手情報入力!I26="","",0))</f>
        <v/>
      </c>
      <c r="R18" t="str">
        <f>IF(E18="","",IF(②選手情報入力!I26="","",IF(I18=1,VLOOKUP(②選手情報入力!I26,種目情報!$A$4:$C$16,3,FALSE),VLOOKUP(②選手情報入力!I26,種目情報!$E$4:$G$17,3,FALSE))))</f>
        <v/>
      </c>
      <c r="S18" t="str">
        <f>IF(E18="","",IF(②選手情報入力!K26="","",IF(I18=1,VLOOKUP(②選手情報入力!K26,種目情報!$A$4:$B$16,2,FALSE),VLOOKUP(②選手情報入力!K26,種目情報!$E$4:$F$17,2,FALSE))))</f>
        <v/>
      </c>
      <c r="T18" t="str">
        <f>IF(E18="","",IF(②選手情報入力!L26="","",②選手情報入力!L26))</f>
        <v/>
      </c>
      <c r="U18" s="39" t="str">
        <f>IF(E18="","",IF(②選手情報入力!K26="","",0))</f>
        <v/>
      </c>
      <c r="V18" t="str">
        <f>IF(E18="","",IF(②選手情報入力!K26="","",IF(I18=1,VLOOKUP(②選手情報入力!K26,種目情報!$A$4:$C$16,3,FALSE),VLOOKUP(②選手情報入力!K26,種目情報!$E$4:$G$17,3,FALSE))))</f>
        <v/>
      </c>
      <c r="W18" t="str">
        <f>IF(E18="","",IF(②選手情報入力!M26="","",IF(I18=1,VLOOKUP(②選手情報入力!M26,種目情報!$A$4:$B$16,2,FALSE),VLOOKUP(②選手情報入力!M26,種目情報!$E$4:$F$17,2,FALSE))))</f>
        <v/>
      </c>
      <c r="X18" t="str">
        <f>IF(E18="","",IF(②選手情報入力!N26="","",②選手情報入力!N26))</f>
        <v/>
      </c>
      <c r="Y18" s="39" t="str">
        <f>IF(E18="","",IF(②選手情報入力!M26="","",0))</f>
        <v/>
      </c>
      <c r="Z18" t="str">
        <f>IF(E18="","",IF(②選手情報入力!M26="","",IF(I18=1,VLOOKUP(②選手情報入力!M26,種目情報!$A$4:$C$16,3,FALSE),VLOOKUP(②選手情報入力!M26,種目情報!$E$4:$G$17,3,FALSE))))</f>
        <v/>
      </c>
      <c r="AA18" t="str">
        <f>IF(E18="","",IF(②選手情報入力!O26="","",IF(I18=1,種目情報!$J$4,種目情報!$J$6)))</f>
        <v/>
      </c>
      <c r="AB18" t="str">
        <f>IF(E18="","",IF(②選手情報入力!O26="","",IF(I18=1,IF(②選手情報入力!$O$5="","",②選手情報入力!$O$5),IF(②選手情報入力!$O$6="","",②選手情報入力!$O$6))))</f>
        <v/>
      </c>
      <c r="AC18" t="str">
        <f>IF(E18="","",IF(②選手情報入力!O26="","",0))</f>
        <v/>
      </c>
      <c r="AD18" t="str">
        <f>IF(E18="","",IF(②選手情報入力!O26="","",2))</f>
        <v/>
      </c>
      <c r="AE18" t="str">
        <f>IF(E18="","",IF(②選手情報入力!P26="","",IF(I18=1,種目情報!$J$5,種目情報!$J$7)))</f>
        <v/>
      </c>
      <c r="AF18" t="str">
        <f>IF(E18="","",IF(②選手情報入力!P26="","",IF(I18=1,IF(②選手情報入力!$P$5="","",②選手情報入力!$P$5),IF(②選手情報入力!$P$6="","",②選手情報入力!$P$6))))</f>
        <v/>
      </c>
      <c r="AG18" t="str">
        <f>IF(E18="","",IF(②選手情報入力!P26="","",0))</f>
        <v/>
      </c>
      <c r="AH18" t="str">
        <f>IF(E18="","",IF(②選手情報入力!P26="","",2))</f>
        <v/>
      </c>
    </row>
    <row r="19" spans="1:34">
      <c r="A19" t="str">
        <f>IF(E19="","",I19*1000000+①団体情報入力!$D$3*1000+②選手情報入力!A27)</f>
        <v/>
      </c>
      <c r="B19" t="str">
        <f>IF(E19="","",①団体情報入力!$D$3)</f>
        <v/>
      </c>
      <c r="D19" t="str">
        <f>IF(②選手情報入力!B27="","",②選手情報入力!B27)</f>
        <v/>
      </c>
      <c r="E19" t="str">
        <f>IF(②選手情報入力!C27="","",②選手情報入力!C27)</f>
        <v/>
      </c>
      <c r="F19" t="str">
        <f>IF(E19="","",②選手情報入力!D27)</f>
        <v/>
      </c>
      <c r="G19" t="str">
        <f>IF(E19="","",②選手情報入力!E27)</f>
        <v/>
      </c>
      <c r="H19" t="str">
        <f t="shared" si="0"/>
        <v/>
      </c>
      <c r="I19" t="str">
        <f>IF(E19="","",IF(②選手情報入力!G27="男",1,2))</f>
        <v/>
      </c>
      <c r="J19" t="str">
        <f>IF(E19="","",IF(②選手情報入力!H27="","",②選手情報入力!H27))</f>
        <v/>
      </c>
      <c r="L19" t="str">
        <f t="shared" si="1"/>
        <v/>
      </c>
      <c r="M19" t="str">
        <f t="shared" si="2"/>
        <v/>
      </c>
      <c r="O19" t="str">
        <f>IF(E19="","",IF(②選手情報入力!I27="","",IF(I19=1,VLOOKUP(②選手情報入力!I27,種目情報!$A$4:$B$16,2,FALSE),VLOOKUP(②選手情報入力!I27,種目情報!$E$4:$F$17,2,FALSE))))</f>
        <v/>
      </c>
      <c r="P19" t="str">
        <f>IF(E19="","",IF(②選手情報入力!J27="","",②選手情報入力!J27))</f>
        <v/>
      </c>
      <c r="Q19" s="39" t="str">
        <f>IF(E19="","",IF(②選手情報入力!I27="","",0))</f>
        <v/>
      </c>
      <c r="R19" t="str">
        <f>IF(E19="","",IF(②選手情報入力!I27="","",IF(I19=1,VLOOKUP(②選手情報入力!I27,種目情報!$A$4:$C$16,3,FALSE),VLOOKUP(②選手情報入力!I27,種目情報!$E$4:$G$17,3,FALSE))))</f>
        <v/>
      </c>
      <c r="S19" t="str">
        <f>IF(E19="","",IF(②選手情報入力!K27="","",IF(I19=1,VLOOKUP(②選手情報入力!K27,種目情報!$A$4:$B$16,2,FALSE),VLOOKUP(②選手情報入力!K27,種目情報!$E$4:$F$17,2,FALSE))))</f>
        <v/>
      </c>
      <c r="T19" t="str">
        <f>IF(E19="","",IF(②選手情報入力!L27="","",②選手情報入力!L27))</f>
        <v/>
      </c>
      <c r="U19" s="39" t="str">
        <f>IF(E19="","",IF(②選手情報入力!K27="","",0))</f>
        <v/>
      </c>
      <c r="V19" t="str">
        <f>IF(E19="","",IF(②選手情報入力!K27="","",IF(I19=1,VLOOKUP(②選手情報入力!K27,種目情報!$A$4:$C$16,3,FALSE),VLOOKUP(②選手情報入力!K27,種目情報!$E$4:$G$17,3,FALSE))))</f>
        <v/>
      </c>
      <c r="W19" t="str">
        <f>IF(E19="","",IF(②選手情報入力!M27="","",IF(I19=1,VLOOKUP(②選手情報入力!M27,種目情報!$A$4:$B$16,2,FALSE),VLOOKUP(②選手情報入力!M27,種目情報!$E$4:$F$17,2,FALSE))))</f>
        <v/>
      </c>
      <c r="X19" t="str">
        <f>IF(E19="","",IF(②選手情報入力!N27="","",②選手情報入力!N27))</f>
        <v/>
      </c>
      <c r="Y19" s="39" t="str">
        <f>IF(E19="","",IF(②選手情報入力!M27="","",0))</f>
        <v/>
      </c>
      <c r="Z19" t="str">
        <f>IF(E19="","",IF(②選手情報入力!M27="","",IF(I19=1,VLOOKUP(②選手情報入力!M27,種目情報!$A$4:$C$16,3,FALSE),VLOOKUP(②選手情報入力!M27,種目情報!$E$4:$G$17,3,FALSE))))</f>
        <v/>
      </c>
      <c r="AA19" t="str">
        <f>IF(E19="","",IF(②選手情報入力!O27="","",IF(I19=1,種目情報!$J$4,種目情報!$J$6)))</f>
        <v/>
      </c>
      <c r="AB19" t="str">
        <f>IF(E19="","",IF(②選手情報入力!O27="","",IF(I19=1,IF(②選手情報入力!$O$5="","",②選手情報入力!$O$5),IF(②選手情報入力!$O$6="","",②選手情報入力!$O$6))))</f>
        <v/>
      </c>
      <c r="AC19" t="str">
        <f>IF(E19="","",IF(②選手情報入力!O27="","",0))</f>
        <v/>
      </c>
      <c r="AD19" t="str">
        <f>IF(E19="","",IF(②選手情報入力!O27="","",2))</f>
        <v/>
      </c>
      <c r="AE19" t="str">
        <f>IF(E19="","",IF(②選手情報入力!P27="","",IF(I19=1,種目情報!$J$5,種目情報!$J$7)))</f>
        <v/>
      </c>
      <c r="AF19" t="str">
        <f>IF(E19="","",IF(②選手情報入力!P27="","",IF(I19=1,IF(②選手情報入力!$P$5="","",②選手情報入力!$P$5),IF(②選手情報入力!$P$6="","",②選手情報入力!$P$6))))</f>
        <v/>
      </c>
      <c r="AG19" t="str">
        <f>IF(E19="","",IF(②選手情報入力!P27="","",0))</f>
        <v/>
      </c>
      <c r="AH19" t="str">
        <f>IF(E19="","",IF(②選手情報入力!P27="","",2))</f>
        <v/>
      </c>
    </row>
    <row r="20" spans="1:34">
      <c r="A20" t="str">
        <f>IF(E20="","",I20*1000000+①団体情報入力!$D$3*1000+②選手情報入力!A28)</f>
        <v/>
      </c>
      <c r="B20" t="str">
        <f>IF(E20="","",①団体情報入力!$D$3)</f>
        <v/>
      </c>
      <c r="D20" t="str">
        <f>IF(②選手情報入力!B28="","",②選手情報入力!B28)</f>
        <v/>
      </c>
      <c r="E20" t="str">
        <f>IF(②選手情報入力!C28="","",②選手情報入力!C28)</f>
        <v/>
      </c>
      <c r="F20" t="str">
        <f>IF(E20="","",②選手情報入力!D28)</f>
        <v/>
      </c>
      <c r="G20" t="str">
        <f>IF(E20="","",②選手情報入力!E28)</f>
        <v/>
      </c>
      <c r="H20" t="str">
        <f t="shared" si="0"/>
        <v/>
      </c>
      <c r="I20" t="str">
        <f>IF(E20="","",IF(②選手情報入力!G28="男",1,2))</f>
        <v/>
      </c>
      <c r="J20" t="str">
        <f>IF(E20="","",IF(②選手情報入力!H28="","",②選手情報入力!H28))</f>
        <v/>
      </c>
      <c r="L20" t="str">
        <f t="shared" si="1"/>
        <v/>
      </c>
      <c r="M20" t="str">
        <f t="shared" si="2"/>
        <v/>
      </c>
      <c r="O20" t="str">
        <f>IF(E20="","",IF(②選手情報入力!I28="","",IF(I20=1,VLOOKUP(②選手情報入力!I28,種目情報!$A$4:$B$16,2,FALSE),VLOOKUP(②選手情報入力!I28,種目情報!$E$4:$F$17,2,FALSE))))</f>
        <v/>
      </c>
      <c r="P20" t="str">
        <f>IF(E20="","",IF(②選手情報入力!J28="","",②選手情報入力!J28))</f>
        <v/>
      </c>
      <c r="Q20" s="39" t="str">
        <f>IF(E20="","",IF(②選手情報入力!I28="","",0))</f>
        <v/>
      </c>
      <c r="R20" t="str">
        <f>IF(E20="","",IF(②選手情報入力!I28="","",IF(I20=1,VLOOKUP(②選手情報入力!I28,種目情報!$A$4:$C$16,3,FALSE),VLOOKUP(②選手情報入力!I28,種目情報!$E$4:$G$17,3,FALSE))))</f>
        <v/>
      </c>
      <c r="S20" t="str">
        <f>IF(E20="","",IF(②選手情報入力!K28="","",IF(I20=1,VLOOKUP(②選手情報入力!K28,種目情報!$A$4:$B$16,2,FALSE),VLOOKUP(②選手情報入力!K28,種目情報!$E$4:$F$17,2,FALSE))))</f>
        <v/>
      </c>
      <c r="T20" t="str">
        <f>IF(E20="","",IF(②選手情報入力!L28="","",②選手情報入力!L28))</f>
        <v/>
      </c>
      <c r="U20" s="39" t="str">
        <f>IF(E20="","",IF(②選手情報入力!K28="","",0))</f>
        <v/>
      </c>
      <c r="V20" t="str">
        <f>IF(E20="","",IF(②選手情報入力!K28="","",IF(I20=1,VLOOKUP(②選手情報入力!K28,種目情報!$A$4:$C$16,3,FALSE),VLOOKUP(②選手情報入力!K28,種目情報!$E$4:$G$17,3,FALSE))))</f>
        <v/>
      </c>
      <c r="W20" t="str">
        <f>IF(E20="","",IF(②選手情報入力!M28="","",IF(I20=1,VLOOKUP(②選手情報入力!M28,種目情報!$A$4:$B$16,2,FALSE),VLOOKUP(②選手情報入力!M28,種目情報!$E$4:$F$17,2,FALSE))))</f>
        <v/>
      </c>
      <c r="X20" t="str">
        <f>IF(E20="","",IF(②選手情報入力!N28="","",②選手情報入力!N28))</f>
        <v/>
      </c>
      <c r="Y20" s="39" t="str">
        <f>IF(E20="","",IF(②選手情報入力!M28="","",0))</f>
        <v/>
      </c>
      <c r="Z20" t="str">
        <f>IF(E20="","",IF(②選手情報入力!M28="","",IF(I20=1,VLOOKUP(②選手情報入力!M28,種目情報!$A$4:$C$16,3,FALSE),VLOOKUP(②選手情報入力!M28,種目情報!$E$4:$G$17,3,FALSE))))</f>
        <v/>
      </c>
      <c r="AA20" t="str">
        <f>IF(E20="","",IF(②選手情報入力!O28="","",IF(I20=1,種目情報!$J$4,種目情報!$J$6)))</f>
        <v/>
      </c>
      <c r="AB20" t="str">
        <f>IF(E20="","",IF(②選手情報入力!O28="","",IF(I20=1,IF(②選手情報入力!$O$5="","",②選手情報入力!$O$5),IF(②選手情報入力!$O$6="","",②選手情報入力!$O$6))))</f>
        <v/>
      </c>
      <c r="AC20" t="str">
        <f>IF(E20="","",IF(②選手情報入力!O28="","",0))</f>
        <v/>
      </c>
      <c r="AD20" t="str">
        <f>IF(E20="","",IF(②選手情報入力!O28="","",2))</f>
        <v/>
      </c>
      <c r="AE20" t="str">
        <f>IF(E20="","",IF(②選手情報入力!P28="","",IF(I20=1,種目情報!$J$5,種目情報!$J$7)))</f>
        <v/>
      </c>
      <c r="AF20" t="str">
        <f>IF(E20="","",IF(②選手情報入力!P28="","",IF(I20=1,IF(②選手情報入力!$P$5="","",②選手情報入力!$P$5),IF(②選手情報入力!$P$6="","",②選手情報入力!$P$6))))</f>
        <v/>
      </c>
      <c r="AG20" t="str">
        <f>IF(E20="","",IF(②選手情報入力!P28="","",0))</f>
        <v/>
      </c>
      <c r="AH20" t="str">
        <f>IF(E20="","",IF(②選手情報入力!P28="","",2))</f>
        <v/>
      </c>
    </row>
    <row r="21" spans="1:34">
      <c r="A21" t="str">
        <f>IF(E21="","",I21*1000000+①団体情報入力!$D$3*1000+②選手情報入力!A29)</f>
        <v/>
      </c>
      <c r="B21" t="str">
        <f>IF(E21="","",①団体情報入力!$D$3)</f>
        <v/>
      </c>
      <c r="D21" t="str">
        <f>IF(②選手情報入力!B29="","",②選手情報入力!B29)</f>
        <v/>
      </c>
      <c r="E21" t="str">
        <f>IF(②選手情報入力!C29="","",②選手情報入力!C29)</f>
        <v/>
      </c>
      <c r="F21" t="str">
        <f>IF(E21="","",②選手情報入力!D29)</f>
        <v/>
      </c>
      <c r="G21" t="str">
        <f>IF(E21="","",②選手情報入力!E29)</f>
        <v/>
      </c>
      <c r="H21" t="str">
        <f t="shared" si="0"/>
        <v/>
      </c>
      <c r="I21" t="str">
        <f>IF(E21="","",IF(②選手情報入力!G29="男",1,2))</f>
        <v/>
      </c>
      <c r="J21" t="str">
        <f>IF(E21="","",IF(②選手情報入力!H29="","",②選手情報入力!H29))</f>
        <v/>
      </c>
      <c r="L21" t="str">
        <f t="shared" si="1"/>
        <v/>
      </c>
      <c r="M21" t="str">
        <f t="shared" si="2"/>
        <v/>
      </c>
      <c r="O21" t="str">
        <f>IF(E21="","",IF(②選手情報入力!I29="","",IF(I21=1,VLOOKUP(②選手情報入力!I29,種目情報!$A$4:$B$16,2,FALSE),VLOOKUP(②選手情報入力!I29,種目情報!$E$4:$F$17,2,FALSE))))</f>
        <v/>
      </c>
      <c r="P21" t="str">
        <f>IF(E21="","",IF(②選手情報入力!J29="","",②選手情報入力!J29))</f>
        <v/>
      </c>
      <c r="Q21" s="39" t="str">
        <f>IF(E21="","",IF(②選手情報入力!I29="","",0))</f>
        <v/>
      </c>
      <c r="R21" t="str">
        <f>IF(E21="","",IF(②選手情報入力!I29="","",IF(I21=1,VLOOKUP(②選手情報入力!I29,種目情報!$A$4:$C$16,3,FALSE),VLOOKUP(②選手情報入力!I29,種目情報!$E$4:$G$17,3,FALSE))))</f>
        <v/>
      </c>
      <c r="S21" t="str">
        <f>IF(E21="","",IF(②選手情報入力!K29="","",IF(I21=1,VLOOKUP(②選手情報入力!K29,種目情報!$A$4:$B$16,2,FALSE),VLOOKUP(②選手情報入力!K29,種目情報!$E$4:$F$17,2,FALSE))))</f>
        <v/>
      </c>
      <c r="T21" t="str">
        <f>IF(E21="","",IF(②選手情報入力!L29="","",②選手情報入力!L29))</f>
        <v/>
      </c>
      <c r="U21" s="39" t="str">
        <f>IF(E21="","",IF(②選手情報入力!K29="","",0))</f>
        <v/>
      </c>
      <c r="V21" t="str">
        <f>IF(E21="","",IF(②選手情報入力!K29="","",IF(I21=1,VLOOKUP(②選手情報入力!K29,種目情報!$A$4:$C$16,3,FALSE),VLOOKUP(②選手情報入力!K29,種目情報!$E$4:$G$17,3,FALSE))))</f>
        <v/>
      </c>
      <c r="W21" t="str">
        <f>IF(E21="","",IF(②選手情報入力!M29="","",IF(I21=1,VLOOKUP(②選手情報入力!M29,種目情報!$A$4:$B$16,2,FALSE),VLOOKUP(②選手情報入力!M29,種目情報!$E$4:$F$17,2,FALSE))))</f>
        <v/>
      </c>
      <c r="X21" t="str">
        <f>IF(E21="","",IF(②選手情報入力!N29="","",②選手情報入力!N29))</f>
        <v/>
      </c>
      <c r="Y21" s="39" t="str">
        <f>IF(E21="","",IF(②選手情報入力!M29="","",0))</f>
        <v/>
      </c>
      <c r="Z21" t="str">
        <f>IF(E21="","",IF(②選手情報入力!M29="","",IF(I21=1,VLOOKUP(②選手情報入力!M29,種目情報!$A$4:$C$16,3,FALSE),VLOOKUP(②選手情報入力!M29,種目情報!$E$4:$G$17,3,FALSE))))</f>
        <v/>
      </c>
      <c r="AA21" t="str">
        <f>IF(E21="","",IF(②選手情報入力!O29="","",IF(I21=1,種目情報!$J$4,種目情報!$J$6)))</f>
        <v/>
      </c>
      <c r="AB21" t="str">
        <f>IF(E21="","",IF(②選手情報入力!O29="","",IF(I21=1,IF(②選手情報入力!$O$5="","",②選手情報入力!$O$5),IF(②選手情報入力!$O$6="","",②選手情報入力!$O$6))))</f>
        <v/>
      </c>
      <c r="AC21" t="str">
        <f>IF(E21="","",IF(②選手情報入力!O29="","",0))</f>
        <v/>
      </c>
      <c r="AD21" t="str">
        <f>IF(E21="","",IF(②選手情報入力!O29="","",2))</f>
        <v/>
      </c>
      <c r="AE21" t="str">
        <f>IF(E21="","",IF(②選手情報入力!P29="","",IF(I21=1,種目情報!$J$5,種目情報!$J$7)))</f>
        <v/>
      </c>
      <c r="AF21" t="str">
        <f>IF(E21="","",IF(②選手情報入力!P29="","",IF(I21=1,IF(②選手情報入力!$P$5="","",②選手情報入力!$P$5),IF(②選手情報入力!$P$6="","",②選手情報入力!$P$6))))</f>
        <v/>
      </c>
      <c r="AG21" t="str">
        <f>IF(E21="","",IF(②選手情報入力!P29="","",0))</f>
        <v/>
      </c>
      <c r="AH21" t="str">
        <f>IF(E21="","",IF(②選手情報入力!P29="","",2))</f>
        <v/>
      </c>
    </row>
    <row r="22" spans="1:34">
      <c r="A22" t="str">
        <f>IF(E22="","",I22*1000000+①団体情報入力!$D$3*1000+②選手情報入力!A30)</f>
        <v/>
      </c>
      <c r="B22" t="str">
        <f>IF(E22="","",①団体情報入力!$D$3)</f>
        <v/>
      </c>
      <c r="D22" t="str">
        <f>IF(②選手情報入力!B30="","",②選手情報入力!B30)</f>
        <v/>
      </c>
      <c r="E22" t="str">
        <f>IF(②選手情報入力!C30="","",②選手情報入力!C30)</f>
        <v/>
      </c>
      <c r="F22" t="str">
        <f>IF(E22="","",②選手情報入力!D30)</f>
        <v/>
      </c>
      <c r="G22" t="str">
        <f>IF(E22="","",②選手情報入力!E30)</f>
        <v/>
      </c>
      <c r="H22" t="str">
        <f t="shared" si="0"/>
        <v/>
      </c>
      <c r="I22" t="str">
        <f>IF(E22="","",IF(②選手情報入力!G30="男",1,2))</f>
        <v/>
      </c>
      <c r="J22" t="str">
        <f>IF(E22="","",IF(②選手情報入力!H30="","",②選手情報入力!H30))</f>
        <v/>
      </c>
      <c r="L22" t="str">
        <f t="shared" si="1"/>
        <v/>
      </c>
      <c r="M22" t="str">
        <f t="shared" si="2"/>
        <v/>
      </c>
      <c r="O22" t="str">
        <f>IF(E22="","",IF(②選手情報入力!I30="","",IF(I22=1,VLOOKUP(②選手情報入力!I30,種目情報!$A$4:$B$16,2,FALSE),VLOOKUP(②選手情報入力!I30,種目情報!$E$4:$F$17,2,FALSE))))</f>
        <v/>
      </c>
      <c r="P22" t="str">
        <f>IF(E22="","",IF(②選手情報入力!J30="","",②選手情報入力!J30))</f>
        <v/>
      </c>
      <c r="Q22" s="39" t="str">
        <f>IF(E22="","",IF(②選手情報入力!I30="","",0))</f>
        <v/>
      </c>
      <c r="R22" t="str">
        <f>IF(E22="","",IF(②選手情報入力!I30="","",IF(I22=1,VLOOKUP(②選手情報入力!I30,種目情報!$A$4:$C$16,3,FALSE),VLOOKUP(②選手情報入力!I30,種目情報!$E$4:$G$17,3,FALSE))))</f>
        <v/>
      </c>
      <c r="S22" t="str">
        <f>IF(E22="","",IF(②選手情報入力!K30="","",IF(I22=1,VLOOKUP(②選手情報入力!K30,種目情報!$A$4:$B$16,2,FALSE),VLOOKUP(②選手情報入力!K30,種目情報!$E$4:$F$17,2,FALSE))))</f>
        <v/>
      </c>
      <c r="T22" t="str">
        <f>IF(E22="","",IF(②選手情報入力!L30="","",②選手情報入力!L30))</f>
        <v/>
      </c>
      <c r="U22" s="39" t="str">
        <f>IF(E22="","",IF(②選手情報入力!K30="","",0))</f>
        <v/>
      </c>
      <c r="V22" t="str">
        <f>IF(E22="","",IF(②選手情報入力!K30="","",IF(I22=1,VLOOKUP(②選手情報入力!K30,種目情報!$A$4:$C$16,3,FALSE),VLOOKUP(②選手情報入力!K30,種目情報!$E$4:$G$17,3,FALSE))))</f>
        <v/>
      </c>
      <c r="W22" t="str">
        <f>IF(E22="","",IF(②選手情報入力!M30="","",IF(I22=1,VLOOKUP(②選手情報入力!M30,種目情報!$A$4:$B$16,2,FALSE),VLOOKUP(②選手情報入力!M30,種目情報!$E$4:$F$17,2,FALSE))))</f>
        <v/>
      </c>
      <c r="X22" t="str">
        <f>IF(E22="","",IF(②選手情報入力!N30="","",②選手情報入力!N30))</f>
        <v/>
      </c>
      <c r="Y22" s="39" t="str">
        <f>IF(E22="","",IF(②選手情報入力!M30="","",0))</f>
        <v/>
      </c>
      <c r="Z22" t="str">
        <f>IF(E22="","",IF(②選手情報入力!M30="","",IF(I22=1,VLOOKUP(②選手情報入力!M30,種目情報!$A$4:$C$16,3,FALSE),VLOOKUP(②選手情報入力!M30,種目情報!$E$4:$G$17,3,FALSE))))</f>
        <v/>
      </c>
      <c r="AA22" t="str">
        <f>IF(E22="","",IF(②選手情報入力!O30="","",IF(I22=1,種目情報!$J$4,種目情報!$J$6)))</f>
        <v/>
      </c>
      <c r="AB22" t="str">
        <f>IF(E22="","",IF(②選手情報入力!O30="","",IF(I22=1,IF(②選手情報入力!$O$5="","",②選手情報入力!$O$5),IF(②選手情報入力!$O$6="","",②選手情報入力!$O$6))))</f>
        <v/>
      </c>
      <c r="AC22" t="str">
        <f>IF(E22="","",IF(②選手情報入力!O30="","",0))</f>
        <v/>
      </c>
      <c r="AD22" t="str">
        <f>IF(E22="","",IF(②選手情報入力!O30="","",2))</f>
        <v/>
      </c>
      <c r="AE22" t="str">
        <f>IF(E22="","",IF(②選手情報入力!P30="","",IF(I22=1,種目情報!$J$5,種目情報!$J$7)))</f>
        <v/>
      </c>
      <c r="AF22" t="str">
        <f>IF(E22="","",IF(②選手情報入力!P30="","",IF(I22=1,IF(②選手情報入力!$P$5="","",②選手情報入力!$P$5),IF(②選手情報入力!$P$6="","",②選手情報入力!$P$6))))</f>
        <v/>
      </c>
      <c r="AG22" t="str">
        <f>IF(E22="","",IF(②選手情報入力!P30="","",0))</f>
        <v/>
      </c>
      <c r="AH22" t="str">
        <f>IF(E22="","",IF(②選手情報入力!P30="","",2))</f>
        <v/>
      </c>
    </row>
    <row r="23" spans="1:34">
      <c r="A23" t="str">
        <f>IF(E23="","",I23*1000000+①団体情報入力!$D$3*1000+②選手情報入力!A31)</f>
        <v/>
      </c>
      <c r="B23" t="str">
        <f>IF(E23="","",①団体情報入力!$D$3)</f>
        <v/>
      </c>
      <c r="D23" t="str">
        <f>IF(②選手情報入力!B31="","",②選手情報入力!B31)</f>
        <v/>
      </c>
      <c r="E23" t="str">
        <f>IF(②選手情報入力!C31="","",②選手情報入力!C31)</f>
        <v/>
      </c>
      <c r="F23" t="str">
        <f>IF(E23="","",②選手情報入力!D31)</f>
        <v/>
      </c>
      <c r="G23" t="str">
        <f>IF(E23="","",②選手情報入力!E31)</f>
        <v/>
      </c>
      <c r="H23" t="str">
        <f t="shared" si="0"/>
        <v/>
      </c>
      <c r="I23" t="str">
        <f>IF(E23="","",IF(②選手情報入力!G31="男",1,2))</f>
        <v/>
      </c>
      <c r="J23" t="str">
        <f>IF(E23="","",IF(②選手情報入力!H31="","",②選手情報入力!H31))</f>
        <v/>
      </c>
      <c r="L23" t="str">
        <f t="shared" si="1"/>
        <v/>
      </c>
      <c r="M23" t="str">
        <f t="shared" si="2"/>
        <v/>
      </c>
      <c r="O23" t="str">
        <f>IF(E23="","",IF(②選手情報入力!I31="","",IF(I23=1,VLOOKUP(②選手情報入力!I31,種目情報!$A$4:$B$16,2,FALSE),VLOOKUP(②選手情報入力!I31,種目情報!$E$4:$F$17,2,FALSE))))</f>
        <v/>
      </c>
      <c r="P23" t="str">
        <f>IF(E23="","",IF(②選手情報入力!J31="","",②選手情報入力!J31))</f>
        <v/>
      </c>
      <c r="Q23" s="39" t="str">
        <f>IF(E23="","",IF(②選手情報入力!I31="","",0))</f>
        <v/>
      </c>
      <c r="R23" t="str">
        <f>IF(E23="","",IF(②選手情報入力!I31="","",IF(I23=1,VLOOKUP(②選手情報入力!I31,種目情報!$A$4:$C$16,3,FALSE),VLOOKUP(②選手情報入力!I31,種目情報!$E$4:$G$17,3,FALSE))))</f>
        <v/>
      </c>
      <c r="S23" t="str">
        <f>IF(E23="","",IF(②選手情報入力!K31="","",IF(I23=1,VLOOKUP(②選手情報入力!K31,種目情報!$A$4:$B$16,2,FALSE),VLOOKUP(②選手情報入力!K31,種目情報!$E$4:$F$17,2,FALSE))))</f>
        <v/>
      </c>
      <c r="T23" t="str">
        <f>IF(E23="","",IF(②選手情報入力!L31="","",②選手情報入力!L31))</f>
        <v/>
      </c>
      <c r="U23" s="39" t="str">
        <f>IF(E23="","",IF(②選手情報入力!K31="","",0))</f>
        <v/>
      </c>
      <c r="V23" t="str">
        <f>IF(E23="","",IF(②選手情報入力!K31="","",IF(I23=1,VLOOKUP(②選手情報入力!K31,種目情報!$A$4:$C$16,3,FALSE),VLOOKUP(②選手情報入力!K31,種目情報!$E$4:$G$17,3,FALSE))))</f>
        <v/>
      </c>
      <c r="W23" t="str">
        <f>IF(E23="","",IF(②選手情報入力!M31="","",IF(I23=1,VLOOKUP(②選手情報入力!M31,種目情報!$A$4:$B$16,2,FALSE),VLOOKUP(②選手情報入力!M31,種目情報!$E$4:$F$17,2,FALSE))))</f>
        <v/>
      </c>
      <c r="X23" t="str">
        <f>IF(E23="","",IF(②選手情報入力!N31="","",②選手情報入力!N31))</f>
        <v/>
      </c>
      <c r="Y23" s="39" t="str">
        <f>IF(E23="","",IF(②選手情報入力!M31="","",0))</f>
        <v/>
      </c>
      <c r="Z23" t="str">
        <f>IF(E23="","",IF(②選手情報入力!M31="","",IF(I23=1,VLOOKUP(②選手情報入力!M31,種目情報!$A$4:$C$16,3,FALSE),VLOOKUP(②選手情報入力!M31,種目情報!$E$4:$G$17,3,FALSE))))</f>
        <v/>
      </c>
      <c r="AA23" t="str">
        <f>IF(E23="","",IF(②選手情報入力!O31="","",IF(I23=1,種目情報!$J$4,種目情報!$J$6)))</f>
        <v/>
      </c>
      <c r="AB23" t="str">
        <f>IF(E23="","",IF(②選手情報入力!O31="","",IF(I23=1,IF(②選手情報入力!$O$5="","",②選手情報入力!$O$5),IF(②選手情報入力!$O$6="","",②選手情報入力!$O$6))))</f>
        <v/>
      </c>
      <c r="AC23" t="str">
        <f>IF(E23="","",IF(②選手情報入力!O31="","",0))</f>
        <v/>
      </c>
      <c r="AD23" t="str">
        <f>IF(E23="","",IF(②選手情報入力!O31="","",2))</f>
        <v/>
      </c>
      <c r="AE23" t="str">
        <f>IF(E23="","",IF(②選手情報入力!P31="","",IF(I23=1,種目情報!$J$5,種目情報!$J$7)))</f>
        <v/>
      </c>
      <c r="AF23" t="str">
        <f>IF(E23="","",IF(②選手情報入力!P31="","",IF(I23=1,IF(②選手情報入力!$P$5="","",②選手情報入力!$P$5),IF(②選手情報入力!$P$6="","",②選手情報入力!$P$6))))</f>
        <v/>
      </c>
      <c r="AG23" t="str">
        <f>IF(E23="","",IF(②選手情報入力!P31="","",0))</f>
        <v/>
      </c>
      <c r="AH23" t="str">
        <f>IF(E23="","",IF(②選手情報入力!P31="","",2))</f>
        <v/>
      </c>
    </row>
    <row r="24" spans="1:34">
      <c r="A24" t="str">
        <f>IF(E24="","",I24*1000000+①団体情報入力!$D$3*1000+②選手情報入力!A32)</f>
        <v/>
      </c>
      <c r="B24" t="str">
        <f>IF(E24="","",①団体情報入力!$D$3)</f>
        <v/>
      </c>
      <c r="D24" t="str">
        <f>IF(②選手情報入力!B32="","",②選手情報入力!B32)</f>
        <v/>
      </c>
      <c r="E24" t="str">
        <f>IF(②選手情報入力!C32="","",②選手情報入力!C32)</f>
        <v/>
      </c>
      <c r="F24" t="str">
        <f>IF(E24="","",②選手情報入力!D32)</f>
        <v/>
      </c>
      <c r="G24" t="str">
        <f>IF(E24="","",②選手情報入力!E32)</f>
        <v/>
      </c>
      <c r="H24" t="str">
        <f t="shared" si="0"/>
        <v/>
      </c>
      <c r="I24" t="str">
        <f>IF(E24="","",IF(②選手情報入力!G32="男",1,2))</f>
        <v/>
      </c>
      <c r="J24" t="str">
        <f>IF(E24="","",IF(②選手情報入力!H32="","",②選手情報入力!H32))</f>
        <v/>
      </c>
      <c r="L24" t="str">
        <f t="shared" si="1"/>
        <v/>
      </c>
      <c r="M24" t="str">
        <f t="shared" si="2"/>
        <v/>
      </c>
      <c r="O24" t="str">
        <f>IF(E24="","",IF(②選手情報入力!I32="","",IF(I24=1,VLOOKUP(②選手情報入力!I32,種目情報!$A$4:$B$16,2,FALSE),VLOOKUP(②選手情報入力!I32,種目情報!$E$4:$F$17,2,FALSE))))</f>
        <v/>
      </c>
      <c r="P24" t="str">
        <f>IF(E24="","",IF(②選手情報入力!J32="","",②選手情報入力!J32))</f>
        <v/>
      </c>
      <c r="Q24" s="39" t="str">
        <f>IF(E24="","",IF(②選手情報入力!I32="","",0))</f>
        <v/>
      </c>
      <c r="R24" t="str">
        <f>IF(E24="","",IF(②選手情報入力!I32="","",IF(I24=1,VLOOKUP(②選手情報入力!I32,種目情報!$A$4:$C$16,3,FALSE),VLOOKUP(②選手情報入力!I32,種目情報!$E$4:$G$17,3,FALSE))))</f>
        <v/>
      </c>
      <c r="S24" t="str">
        <f>IF(E24="","",IF(②選手情報入力!K32="","",IF(I24=1,VLOOKUP(②選手情報入力!K32,種目情報!$A$4:$B$16,2,FALSE),VLOOKUP(②選手情報入力!K32,種目情報!$E$4:$F$17,2,FALSE))))</f>
        <v/>
      </c>
      <c r="T24" t="str">
        <f>IF(E24="","",IF(②選手情報入力!L32="","",②選手情報入力!L32))</f>
        <v/>
      </c>
      <c r="U24" s="39" t="str">
        <f>IF(E24="","",IF(②選手情報入力!K32="","",0))</f>
        <v/>
      </c>
      <c r="V24" t="str">
        <f>IF(E24="","",IF(②選手情報入力!K32="","",IF(I24=1,VLOOKUP(②選手情報入力!K32,種目情報!$A$4:$C$16,3,FALSE),VLOOKUP(②選手情報入力!K32,種目情報!$E$4:$G$17,3,FALSE))))</f>
        <v/>
      </c>
      <c r="W24" t="str">
        <f>IF(E24="","",IF(②選手情報入力!M32="","",IF(I24=1,VLOOKUP(②選手情報入力!M32,種目情報!$A$4:$B$16,2,FALSE),VLOOKUP(②選手情報入力!M32,種目情報!$E$4:$F$17,2,FALSE))))</f>
        <v/>
      </c>
      <c r="X24" t="str">
        <f>IF(E24="","",IF(②選手情報入力!N32="","",②選手情報入力!N32))</f>
        <v/>
      </c>
      <c r="Y24" s="39" t="str">
        <f>IF(E24="","",IF(②選手情報入力!M32="","",0))</f>
        <v/>
      </c>
      <c r="Z24" t="str">
        <f>IF(E24="","",IF(②選手情報入力!M32="","",IF(I24=1,VLOOKUP(②選手情報入力!M32,種目情報!$A$4:$C$16,3,FALSE),VLOOKUP(②選手情報入力!M32,種目情報!$E$4:$G$17,3,FALSE))))</f>
        <v/>
      </c>
      <c r="AA24" t="str">
        <f>IF(E24="","",IF(②選手情報入力!O32="","",IF(I24=1,種目情報!$J$4,種目情報!$J$6)))</f>
        <v/>
      </c>
      <c r="AB24" t="str">
        <f>IF(E24="","",IF(②選手情報入力!O32="","",IF(I24=1,IF(②選手情報入力!$O$5="","",②選手情報入力!$O$5),IF(②選手情報入力!$O$6="","",②選手情報入力!$O$6))))</f>
        <v/>
      </c>
      <c r="AC24" t="str">
        <f>IF(E24="","",IF(②選手情報入力!O32="","",0))</f>
        <v/>
      </c>
      <c r="AD24" t="str">
        <f>IF(E24="","",IF(②選手情報入力!O32="","",2))</f>
        <v/>
      </c>
      <c r="AE24" t="str">
        <f>IF(E24="","",IF(②選手情報入力!P32="","",IF(I24=1,種目情報!$J$5,種目情報!$J$7)))</f>
        <v/>
      </c>
      <c r="AF24" t="str">
        <f>IF(E24="","",IF(②選手情報入力!P32="","",IF(I24=1,IF(②選手情報入力!$P$5="","",②選手情報入力!$P$5),IF(②選手情報入力!$P$6="","",②選手情報入力!$P$6))))</f>
        <v/>
      </c>
      <c r="AG24" t="str">
        <f>IF(E24="","",IF(②選手情報入力!P32="","",0))</f>
        <v/>
      </c>
      <c r="AH24" t="str">
        <f>IF(E24="","",IF(②選手情報入力!P32="","",2))</f>
        <v/>
      </c>
    </row>
    <row r="25" spans="1:34">
      <c r="A25" t="str">
        <f>IF(E25="","",I25*1000000+①団体情報入力!$D$3*1000+②選手情報入力!A33)</f>
        <v/>
      </c>
      <c r="B25" t="str">
        <f>IF(E25="","",①団体情報入力!$D$3)</f>
        <v/>
      </c>
      <c r="D25" t="str">
        <f>IF(②選手情報入力!B33="","",②選手情報入力!B33)</f>
        <v/>
      </c>
      <c r="E25" t="str">
        <f>IF(②選手情報入力!C33="","",②選手情報入力!C33)</f>
        <v/>
      </c>
      <c r="F25" t="str">
        <f>IF(E25="","",②選手情報入力!D33)</f>
        <v/>
      </c>
      <c r="G25" t="str">
        <f>IF(E25="","",②選手情報入力!E33)</f>
        <v/>
      </c>
      <c r="H25" t="str">
        <f t="shared" si="0"/>
        <v/>
      </c>
      <c r="I25" t="str">
        <f>IF(E25="","",IF(②選手情報入力!G33="男",1,2))</f>
        <v/>
      </c>
      <c r="J25" t="str">
        <f>IF(E25="","",IF(②選手情報入力!H33="","",②選手情報入力!H33))</f>
        <v/>
      </c>
      <c r="L25" t="str">
        <f t="shared" si="1"/>
        <v/>
      </c>
      <c r="M25" t="str">
        <f t="shared" si="2"/>
        <v/>
      </c>
      <c r="O25" t="str">
        <f>IF(E25="","",IF(②選手情報入力!I33="","",IF(I25=1,VLOOKUP(②選手情報入力!I33,種目情報!$A$4:$B$16,2,FALSE),VLOOKUP(②選手情報入力!I33,種目情報!$E$4:$F$17,2,FALSE))))</f>
        <v/>
      </c>
      <c r="P25" t="str">
        <f>IF(E25="","",IF(②選手情報入力!J33="","",②選手情報入力!J33))</f>
        <v/>
      </c>
      <c r="Q25" s="39" t="str">
        <f>IF(E25="","",IF(②選手情報入力!I33="","",0))</f>
        <v/>
      </c>
      <c r="R25" t="str">
        <f>IF(E25="","",IF(②選手情報入力!I33="","",IF(I25=1,VLOOKUP(②選手情報入力!I33,種目情報!$A$4:$C$16,3,FALSE),VLOOKUP(②選手情報入力!I33,種目情報!$E$4:$G$17,3,FALSE))))</f>
        <v/>
      </c>
      <c r="S25" t="str">
        <f>IF(E25="","",IF(②選手情報入力!K33="","",IF(I25=1,VLOOKUP(②選手情報入力!K33,種目情報!$A$4:$B$16,2,FALSE),VLOOKUP(②選手情報入力!K33,種目情報!$E$4:$F$17,2,FALSE))))</f>
        <v/>
      </c>
      <c r="T25" t="str">
        <f>IF(E25="","",IF(②選手情報入力!L33="","",②選手情報入力!L33))</f>
        <v/>
      </c>
      <c r="U25" s="39" t="str">
        <f>IF(E25="","",IF(②選手情報入力!K33="","",0))</f>
        <v/>
      </c>
      <c r="V25" t="str">
        <f>IF(E25="","",IF(②選手情報入力!K33="","",IF(I25=1,VLOOKUP(②選手情報入力!K33,種目情報!$A$4:$C$16,3,FALSE),VLOOKUP(②選手情報入力!K33,種目情報!$E$4:$G$17,3,FALSE))))</f>
        <v/>
      </c>
      <c r="W25" t="str">
        <f>IF(E25="","",IF(②選手情報入力!M33="","",IF(I25=1,VLOOKUP(②選手情報入力!M33,種目情報!$A$4:$B$16,2,FALSE),VLOOKUP(②選手情報入力!M33,種目情報!$E$4:$F$17,2,FALSE))))</f>
        <v/>
      </c>
      <c r="X25" t="str">
        <f>IF(E25="","",IF(②選手情報入力!N33="","",②選手情報入力!N33))</f>
        <v/>
      </c>
      <c r="Y25" s="39" t="str">
        <f>IF(E25="","",IF(②選手情報入力!M33="","",0))</f>
        <v/>
      </c>
      <c r="Z25" t="str">
        <f>IF(E25="","",IF(②選手情報入力!M33="","",IF(I25=1,VLOOKUP(②選手情報入力!M33,種目情報!$A$4:$C$16,3,FALSE),VLOOKUP(②選手情報入力!M33,種目情報!$E$4:$G$17,3,FALSE))))</f>
        <v/>
      </c>
      <c r="AA25" t="str">
        <f>IF(E25="","",IF(②選手情報入力!O33="","",IF(I25=1,種目情報!$J$4,種目情報!$J$6)))</f>
        <v/>
      </c>
      <c r="AB25" t="str">
        <f>IF(E25="","",IF(②選手情報入力!O33="","",IF(I25=1,IF(②選手情報入力!$O$5="","",②選手情報入力!$O$5),IF(②選手情報入力!$O$6="","",②選手情報入力!$O$6))))</f>
        <v/>
      </c>
      <c r="AC25" t="str">
        <f>IF(E25="","",IF(②選手情報入力!O33="","",0))</f>
        <v/>
      </c>
      <c r="AD25" t="str">
        <f>IF(E25="","",IF(②選手情報入力!O33="","",2))</f>
        <v/>
      </c>
      <c r="AE25" t="str">
        <f>IF(E25="","",IF(②選手情報入力!P33="","",IF(I25=1,種目情報!$J$5,種目情報!$J$7)))</f>
        <v/>
      </c>
      <c r="AF25" t="str">
        <f>IF(E25="","",IF(②選手情報入力!P33="","",IF(I25=1,IF(②選手情報入力!$P$5="","",②選手情報入力!$P$5),IF(②選手情報入力!$P$6="","",②選手情報入力!$P$6))))</f>
        <v/>
      </c>
      <c r="AG25" t="str">
        <f>IF(E25="","",IF(②選手情報入力!P33="","",0))</f>
        <v/>
      </c>
      <c r="AH25" t="str">
        <f>IF(E25="","",IF(②選手情報入力!P33="","",2))</f>
        <v/>
      </c>
    </row>
    <row r="26" spans="1:34">
      <c r="A26" t="str">
        <f>IF(E26="","",I26*1000000+①団体情報入力!$D$3*1000+②選手情報入力!A34)</f>
        <v/>
      </c>
      <c r="B26" t="str">
        <f>IF(E26="","",①団体情報入力!$D$3)</f>
        <v/>
      </c>
      <c r="D26" t="str">
        <f>IF(②選手情報入力!B34="","",②選手情報入力!B34)</f>
        <v/>
      </c>
      <c r="E26" t="str">
        <f>IF(②選手情報入力!C34="","",②選手情報入力!C34)</f>
        <v/>
      </c>
      <c r="F26" t="str">
        <f>IF(E26="","",②選手情報入力!D34)</f>
        <v/>
      </c>
      <c r="G26" t="str">
        <f>IF(E26="","",②選手情報入力!E34)</f>
        <v/>
      </c>
      <c r="H26" t="str">
        <f t="shared" si="0"/>
        <v/>
      </c>
      <c r="I26" t="str">
        <f>IF(E26="","",IF(②選手情報入力!G34="男",1,2))</f>
        <v/>
      </c>
      <c r="J26" t="str">
        <f>IF(E26="","",IF(②選手情報入力!H34="","",②選手情報入力!H34))</f>
        <v/>
      </c>
      <c r="L26" t="str">
        <f t="shared" si="1"/>
        <v/>
      </c>
      <c r="M26" t="str">
        <f t="shared" si="2"/>
        <v/>
      </c>
      <c r="O26" t="str">
        <f>IF(E26="","",IF(②選手情報入力!I34="","",IF(I26=1,VLOOKUP(②選手情報入力!I34,種目情報!$A$4:$B$16,2,FALSE),VLOOKUP(②選手情報入力!I34,種目情報!$E$4:$F$17,2,FALSE))))</f>
        <v/>
      </c>
      <c r="P26" t="str">
        <f>IF(E26="","",IF(②選手情報入力!J34="","",②選手情報入力!J34))</f>
        <v/>
      </c>
      <c r="Q26" s="39" t="str">
        <f>IF(E26="","",IF(②選手情報入力!I34="","",0))</f>
        <v/>
      </c>
      <c r="R26" t="str">
        <f>IF(E26="","",IF(②選手情報入力!I34="","",IF(I26=1,VLOOKUP(②選手情報入力!I34,種目情報!$A$4:$C$16,3,FALSE),VLOOKUP(②選手情報入力!I34,種目情報!$E$4:$G$17,3,FALSE))))</f>
        <v/>
      </c>
      <c r="S26" t="str">
        <f>IF(E26="","",IF(②選手情報入力!K34="","",IF(I26=1,VLOOKUP(②選手情報入力!K34,種目情報!$A$4:$B$16,2,FALSE),VLOOKUP(②選手情報入力!K34,種目情報!$E$4:$F$17,2,FALSE))))</f>
        <v/>
      </c>
      <c r="T26" t="str">
        <f>IF(E26="","",IF(②選手情報入力!L34="","",②選手情報入力!L34))</f>
        <v/>
      </c>
      <c r="U26" s="39" t="str">
        <f>IF(E26="","",IF(②選手情報入力!K34="","",0))</f>
        <v/>
      </c>
      <c r="V26" t="str">
        <f>IF(E26="","",IF(②選手情報入力!K34="","",IF(I26=1,VLOOKUP(②選手情報入力!K34,種目情報!$A$4:$C$16,3,FALSE),VLOOKUP(②選手情報入力!K34,種目情報!$E$4:$G$17,3,FALSE))))</f>
        <v/>
      </c>
      <c r="W26" t="str">
        <f>IF(E26="","",IF(②選手情報入力!M34="","",IF(I26=1,VLOOKUP(②選手情報入力!M34,種目情報!$A$4:$B$16,2,FALSE),VLOOKUP(②選手情報入力!M34,種目情報!$E$4:$F$17,2,FALSE))))</f>
        <v/>
      </c>
      <c r="X26" t="str">
        <f>IF(E26="","",IF(②選手情報入力!N34="","",②選手情報入力!N34))</f>
        <v/>
      </c>
      <c r="Y26" s="39" t="str">
        <f>IF(E26="","",IF(②選手情報入力!M34="","",0))</f>
        <v/>
      </c>
      <c r="Z26" t="str">
        <f>IF(E26="","",IF(②選手情報入力!M34="","",IF(I26=1,VLOOKUP(②選手情報入力!M34,種目情報!$A$4:$C$16,3,FALSE),VLOOKUP(②選手情報入力!M34,種目情報!$E$4:$G$17,3,FALSE))))</f>
        <v/>
      </c>
      <c r="AA26" t="str">
        <f>IF(E26="","",IF(②選手情報入力!O34="","",IF(I26=1,種目情報!$J$4,種目情報!$J$6)))</f>
        <v/>
      </c>
      <c r="AB26" t="str">
        <f>IF(E26="","",IF(②選手情報入力!O34="","",IF(I26=1,IF(②選手情報入力!$O$5="","",②選手情報入力!$O$5),IF(②選手情報入力!$O$6="","",②選手情報入力!$O$6))))</f>
        <v/>
      </c>
      <c r="AC26" t="str">
        <f>IF(E26="","",IF(②選手情報入力!O34="","",0))</f>
        <v/>
      </c>
      <c r="AD26" t="str">
        <f>IF(E26="","",IF(②選手情報入力!O34="","",2))</f>
        <v/>
      </c>
      <c r="AE26" t="str">
        <f>IF(E26="","",IF(②選手情報入力!P34="","",IF(I26=1,種目情報!$J$5,種目情報!$J$7)))</f>
        <v/>
      </c>
      <c r="AF26" t="str">
        <f>IF(E26="","",IF(②選手情報入力!P34="","",IF(I26=1,IF(②選手情報入力!$P$5="","",②選手情報入力!$P$5),IF(②選手情報入力!$P$6="","",②選手情報入力!$P$6))))</f>
        <v/>
      </c>
      <c r="AG26" t="str">
        <f>IF(E26="","",IF(②選手情報入力!P34="","",0))</f>
        <v/>
      </c>
      <c r="AH26" t="str">
        <f>IF(E26="","",IF(②選手情報入力!P34="","",2))</f>
        <v/>
      </c>
    </row>
    <row r="27" spans="1:34">
      <c r="A27" t="str">
        <f>IF(E27="","",I27*1000000+①団体情報入力!$D$3*1000+②選手情報入力!A35)</f>
        <v/>
      </c>
      <c r="B27" t="str">
        <f>IF(E27="","",①団体情報入力!$D$3)</f>
        <v/>
      </c>
      <c r="D27" t="str">
        <f>IF(②選手情報入力!B35="","",②選手情報入力!B35)</f>
        <v/>
      </c>
      <c r="E27" t="str">
        <f>IF(②選手情報入力!C35="","",②選手情報入力!C35)</f>
        <v/>
      </c>
      <c r="F27" t="str">
        <f>IF(E27="","",②選手情報入力!D35)</f>
        <v/>
      </c>
      <c r="G27" t="str">
        <f>IF(E27="","",②選手情報入力!E35)</f>
        <v/>
      </c>
      <c r="H27" t="str">
        <f t="shared" si="0"/>
        <v/>
      </c>
      <c r="I27" t="str">
        <f>IF(E27="","",IF(②選手情報入力!G35="男",1,2))</f>
        <v/>
      </c>
      <c r="J27" t="str">
        <f>IF(E27="","",IF(②選手情報入力!H35="","",②選手情報入力!H35))</f>
        <v/>
      </c>
      <c r="L27" t="str">
        <f t="shared" si="1"/>
        <v/>
      </c>
      <c r="M27" t="str">
        <f t="shared" si="2"/>
        <v/>
      </c>
      <c r="O27" t="str">
        <f>IF(E27="","",IF(②選手情報入力!I35="","",IF(I27=1,VLOOKUP(②選手情報入力!I35,種目情報!$A$4:$B$16,2,FALSE),VLOOKUP(②選手情報入力!I35,種目情報!$E$4:$F$17,2,FALSE))))</f>
        <v/>
      </c>
      <c r="P27" t="str">
        <f>IF(E27="","",IF(②選手情報入力!J35="","",②選手情報入力!J35))</f>
        <v/>
      </c>
      <c r="Q27" s="39" t="str">
        <f>IF(E27="","",IF(②選手情報入力!I35="","",0))</f>
        <v/>
      </c>
      <c r="R27" t="str">
        <f>IF(E27="","",IF(②選手情報入力!I35="","",IF(I27=1,VLOOKUP(②選手情報入力!I35,種目情報!$A$4:$C$16,3,FALSE),VLOOKUP(②選手情報入力!I35,種目情報!$E$4:$G$17,3,FALSE))))</f>
        <v/>
      </c>
      <c r="S27" t="str">
        <f>IF(E27="","",IF(②選手情報入力!K35="","",IF(I27=1,VLOOKUP(②選手情報入力!K35,種目情報!$A$4:$B$16,2,FALSE),VLOOKUP(②選手情報入力!K35,種目情報!$E$4:$F$17,2,FALSE))))</f>
        <v/>
      </c>
      <c r="T27" t="str">
        <f>IF(E27="","",IF(②選手情報入力!L35="","",②選手情報入力!L35))</f>
        <v/>
      </c>
      <c r="U27" s="39" t="str">
        <f>IF(E27="","",IF(②選手情報入力!K35="","",0))</f>
        <v/>
      </c>
      <c r="V27" t="str">
        <f>IF(E27="","",IF(②選手情報入力!K35="","",IF(I27=1,VLOOKUP(②選手情報入力!K35,種目情報!$A$4:$C$16,3,FALSE),VLOOKUP(②選手情報入力!K35,種目情報!$E$4:$G$17,3,FALSE))))</f>
        <v/>
      </c>
      <c r="W27" t="str">
        <f>IF(E27="","",IF(②選手情報入力!M35="","",IF(I27=1,VLOOKUP(②選手情報入力!M35,種目情報!$A$4:$B$16,2,FALSE),VLOOKUP(②選手情報入力!M35,種目情報!$E$4:$F$17,2,FALSE))))</f>
        <v/>
      </c>
      <c r="X27" t="str">
        <f>IF(E27="","",IF(②選手情報入力!N35="","",②選手情報入力!N35))</f>
        <v/>
      </c>
      <c r="Y27" s="39" t="str">
        <f>IF(E27="","",IF(②選手情報入力!M35="","",0))</f>
        <v/>
      </c>
      <c r="Z27" t="str">
        <f>IF(E27="","",IF(②選手情報入力!M35="","",IF(I27=1,VLOOKUP(②選手情報入力!M35,種目情報!$A$4:$C$16,3,FALSE),VLOOKUP(②選手情報入力!M35,種目情報!$E$4:$G$17,3,FALSE))))</f>
        <v/>
      </c>
      <c r="AA27" t="str">
        <f>IF(E27="","",IF(②選手情報入力!O35="","",IF(I27=1,種目情報!$J$4,種目情報!$J$6)))</f>
        <v/>
      </c>
      <c r="AB27" t="str">
        <f>IF(E27="","",IF(②選手情報入力!O35="","",IF(I27=1,IF(②選手情報入力!$O$5="","",②選手情報入力!$O$5),IF(②選手情報入力!$O$6="","",②選手情報入力!$O$6))))</f>
        <v/>
      </c>
      <c r="AC27" t="str">
        <f>IF(E27="","",IF(②選手情報入力!O35="","",0))</f>
        <v/>
      </c>
      <c r="AD27" t="str">
        <f>IF(E27="","",IF(②選手情報入力!O35="","",2))</f>
        <v/>
      </c>
      <c r="AE27" t="str">
        <f>IF(E27="","",IF(②選手情報入力!P35="","",IF(I27=1,種目情報!$J$5,種目情報!$J$7)))</f>
        <v/>
      </c>
      <c r="AF27" t="str">
        <f>IF(E27="","",IF(②選手情報入力!P35="","",IF(I27=1,IF(②選手情報入力!$P$5="","",②選手情報入力!$P$5),IF(②選手情報入力!$P$6="","",②選手情報入力!$P$6))))</f>
        <v/>
      </c>
      <c r="AG27" t="str">
        <f>IF(E27="","",IF(②選手情報入力!P35="","",0))</f>
        <v/>
      </c>
      <c r="AH27" t="str">
        <f>IF(E27="","",IF(②選手情報入力!P35="","",2))</f>
        <v/>
      </c>
    </row>
    <row r="28" spans="1:34">
      <c r="A28" t="str">
        <f>IF(E28="","",I28*1000000+①団体情報入力!$D$3*1000+②選手情報入力!A36)</f>
        <v/>
      </c>
      <c r="B28" t="str">
        <f>IF(E28="","",①団体情報入力!$D$3)</f>
        <v/>
      </c>
      <c r="D28" t="str">
        <f>IF(②選手情報入力!B36="","",②選手情報入力!B36)</f>
        <v/>
      </c>
      <c r="E28" t="str">
        <f>IF(②選手情報入力!C36="","",②選手情報入力!C36)</f>
        <v/>
      </c>
      <c r="F28" t="str">
        <f>IF(E28="","",②選手情報入力!D36)</f>
        <v/>
      </c>
      <c r="G28" t="str">
        <f>IF(E28="","",②選手情報入力!E36)</f>
        <v/>
      </c>
      <c r="H28" t="str">
        <f t="shared" si="0"/>
        <v/>
      </c>
      <c r="I28" t="str">
        <f>IF(E28="","",IF(②選手情報入力!G36="男",1,2))</f>
        <v/>
      </c>
      <c r="J28" t="str">
        <f>IF(E28="","",IF(②選手情報入力!H36="","",②選手情報入力!H36))</f>
        <v/>
      </c>
      <c r="L28" t="str">
        <f t="shared" si="1"/>
        <v/>
      </c>
      <c r="M28" t="str">
        <f t="shared" si="2"/>
        <v/>
      </c>
      <c r="O28" t="str">
        <f>IF(E28="","",IF(②選手情報入力!I36="","",IF(I28=1,VLOOKUP(②選手情報入力!I36,種目情報!$A$4:$B$16,2,FALSE),VLOOKUP(②選手情報入力!I36,種目情報!$E$4:$F$17,2,FALSE))))</f>
        <v/>
      </c>
      <c r="P28" t="str">
        <f>IF(E28="","",IF(②選手情報入力!J36="","",②選手情報入力!J36))</f>
        <v/>
      </c>
      <c r="Q28" s="39" t="str">
        <f>IF(E28="","",IF(②選手情報入力!I36="","",0))</f>
        <v/>
      </c>
      <c r="R28" t="str">
        <f>IF(E28="","",IF(②選手情報入力!I36="","",IF(I28=1,VLOOKUP(②選手情報入力!I36,種目情報!$A$4:$C$16,3,FALSE),VLOOKUP(②選手情報入力!I36,種目情報!$E$4:$G$17,3,FALSE))))</f>
        <v/>
      </c>
      <c r="S28" t="str">
        <f>IF(E28="","",IF(②選手情報入力!K36="","",IF(I28=1,VLOOKUP(②選手情報入力!K36,種目情報!$A$4:$B$16,2,FALSE),VLOOKUP(②選手情報入力!K36,種目情報!$E$4:$F$17,2,FALSE))))</f>
        <v/>
      </c>
      <c r="T28" t="str">
        <f>IF(E28="","",IF(②選手情報入力!L36="","",②選手情報入力!L36))</f>
        <v/>
      </c>
      <c r="U28" s="39" t="str">
        <f>IF(E28="","",IF(②選手情報入力!K36="","",0))</f>
        <v/>
      </c>
      <c r="V28" t="str">
        <f>IF(E28="","",IF(②選手情報入力!K36="","",IF(I28=1,VLOOKUP(②選手情報入力!K36,種目情報!$A$4:$C$16,3,FALSE),VLOOKUP(②選手情報入力!K36,種目情報!$E$4:$G$17,3,FALSE))))</f>
        <v/>
      </c>
      <c r="W28" t="str">
        <f>IF(E28="","",IF(②選手情報入力!M36="","",IF(I28=1,VLOOKUP(②選手情報入力!M36,種目情報!$A$4:$B$16,2,FALSE),VLOOKUP(②選手情報入力!M36,種目情報!$E$4:$F$17,2,FALSE))))</f>
        <v/>
      </c>
      <c r="X28" t="str">
        <f>IF(E28="","",IF(②選手情報入力!N36="","",②選手情報入力!N36))</f>
        <v/>
      </c>
      <c r="Y28" s="39" t="str">
        <f>IF(E28="","",IF(②選手情報入力!M36="","",0))</f>
        <v/>
      </c>
      <c r="Z28" t="str">
        <f>IF(E28="","",IF(②選手情報入力!M36="","",IF(I28=1,VLOOKUP(②選手情報入力!M36,種目情報!$A$4:$C$16,3,FALSE),VLOOKUP(②選手情報入力!M36,種目情報!$E$4:$G$17,3,FALSE))))</f>
        <v/>
      </c>
      <c r="AA28" t="str">
        <f>IF(E28="","",IF(②選手情報入力!O36="","",IF(I28=1,種目情報!$J$4,種目情報!$J$6)))</f>
        <v/>
      </c>
      <c r="AB28" t="str">
        <f>IF(E28="","",IF(②選手情報入力!O36="","",IF(I28=1,IF(②選手情報入力!$O$5="","",②選手情報入力!$O$5),IF(②選手情報入力!$O$6="","",②選手情報入力!$O$6))))</f>
        <v/>
      </c>
      <c r="AC28" t="str">
        <f>IF(E28="","",IF(②選手情報入力!O36="","",0))</f>
        <v/>
      </c>
      <c r="AD28" t="str">
        <f>IF(E28="","",IF(②選手情報入力!O36="","",2))</f>
        <v/>
      </c>
      <c r="AE28" t="str">
        <f>IF(E28="","",IF(②選手情報入力!P36="","",IF(I28=1,種目情報!$J$5,種目情報!$J$7)))</f>
        <v/>
      </c>
      <c r="AF28" t="str">
        <f>IF(E28="","",IF(②選手情報入力!P36="","",IF(I28=1,IF(②選手情報入力!$P$5="","",②選手情報入力!$P$5),IF(②選手情報入力!$P$6="","",②選手情報入力!$P$6))))</f>
        <v/>
      </c>
      <c r="AG28" t="str">
        <f>IF(E28="","",IF(②選手情報入力!P36="","",0))</f>
        <v/>
      </c>
      <c r="AH28" t="str">
        <f>IF(E28="","",IF(②選手情報入力!P36="","",2))</f>
        <v/>
      </c>
    </row>
    <row r="29" spans="1:34">
      <c r="A29" t="str">
        <f>IF(E29="","",I29*1000000+①団体情報入力!$D$3*1000+②選手情報入力!A37)</f>
        <v/>
      </c>
      <c r="B29" t="str">
        <f>IF(E29="","",①団体情報入力!$D$3)</f>
        <v/>
      </c>
      <c r="D29" t="str">
        <f>IF(②選手情報入力!B37="","",②選手情報入力!B37)</f>
        <v/>
      </c>
      <c r="E29" t="str">
        <f>IF(②選手情報入力!C37="","",②選手情報入力!C37)</f>
        <v/>
      </c>
      <c r="F29" t="str">
        <f>IF(E29="","",②選手情報入力!D37)</f>
        <v/>
      </c>
      <c r="G29" t="str">
        <f>IF(E29="","",②選手情報入力!E37)</f>
        <v/>
      </c>
      <c r="H29" t="str">
        <f t="shared" si="0"/>
        <v/>
      </c>
      <c r="I29" t="str">
        <f>IF(E29="","",IF(②選手情報入力!G37="男",1,2))</f>
        <v/>
      </c>
      <c r="J29" t="str">
        <f>IF(E29="","",IF(②選手情報入力!H37="","",②選手情報入力!H37))</f>
        <v/>
      </c>
      <c r="L29" t="str">
        <f t="shared" si="1"/>
        <v/>
      </c>
      <c r="M29" t="str">
        <f t="shared" si="2"/>
        <v/>
      </c>
      <c r="O29" t="str">
        <f>IF(E29="","",IF(②選手情報入力!I37="","",IF(I29=1,VLOOKUP(②選手情報入力!I37,種目情報!$A$4:$B$16,2,FALSE),VLOOKUP(②選手情報入力!I37,種目情報!$E$4:$F$17,2,FALSE))))</f>
        <v/>
      </c>
      <c r="P29" t="str">
        <f>IF(E29="","",IF(②選手情報入力!J37="","",②選手情報入力!J37))</f>
        <v/>
      </c>
      <c r="Q29" s="39" t="str">
        <f>IF(E29="","",IF(②選手情報入力!I37="","",0))</f>
        <v/>
      </c>
      <c r="R29" t="str">
        <f>IF(E29="","",IF(②選手情報入力!I37="","",IF(I29=1,VLOOKUP(②選手情報入力!I37,種目情報!$A$4:$C$16,3,FALSE),VLOOKUP(②選手情報入力!I37,種目情報!$E$4:$G$17,3,FALSE))))</f>
        <v/>
      </c>
      <c r="S29" t="str">
        <f>IF(E29="","",IF(②選手情報入力!K37="","",IF(I29=1,VLOOKUP(②選手情報入力!K37,種目情報!$A$4:$B$16,2,FALSE),VLOOKUP(②選手情報入力!K37,種目情報!$E$4:$F$17,2,FALSE))))</f>
        <v/>
      </c>
      <c r="T29" t="str">
        <f>IF(E29="","",IF(②選手情報入力!L37="","",②選手情報入力!L37))</f>
        <v/>
      </c>
      <c r="U29" s="39" t="str">
        <f>IF(E29="","",IF(②選手情報入力!K37="","",0))</f>
        <v/>
      </c>
      <c r="V29" t="str">
        <f>IF(E29="","",IF(②選手情報入力!K37="","",IF(I29=1,VLOOKUP(②選手情報入力!K37,種目情報!$A$4:$C$16,3,FALSE),VLOOKUP(②選手情報入力!K37,種目情報!$E$4:$G$17,3,FALSE))))</f>
        <v/>
      </c>
      <c r="W29" t="str">
        <f>IF(E29="","",IF(②選手情報入力!M37="","",IF(I29=1,VLOOKUP(②選手情報入力!M37,種目情報!$A$4:$B$16,2,FALSE),VLOOKUP(②選手情報入力!M37,種目情報!$E$4:$F$17,2,FALSE))))</f>
        <v/>
      </c>
      <c r="X29" t="str">
        <f>IF(E29="","",IF(②選手情報入力!N37="","",②選手情報入力!N37))</f>
        <v/>
      </c>
      <c r="Y29" s="39" t="str">
        <f>IF(E29="","",IF(②選手情報入力!M37="","",0))</f>
        <v/>
      </c>
      <c r="Z29" t="str">
        <f>IF(E29="","",IF(②選手情報入力!M37="","",IF(I29=1,VLOOKUP(②選手情報入力!M37,種目情報!$A$4:$C$16,3,FALSE),VLOOKUP(②選手情報入力!M37,種目情報!$E$4:$G$17,3,FALSE))))</f>
        <v/>
      </c>
      <c r="AA29" t="str">
        <f>IF(E29="","",IF(②選手情報入力!O37="","",IF(I29=1,種目情報!$J$4,種目情報!$J$6)))</f>
        <v/>
      </c>
      <c r="AB29" t="str">
        <f>IF(E29="","",IF(②選手情報入力!O37="","",IF(I29=1,IF(②選手情報入力!$O$5="","",②選手情報入力!$O$5),IF(②選手情報入力!$O$6="","",②選手情報入力!$O$6))))</f>
        <v/>
      </c>
      <c r="AC29" t="str">
        <f>IF(E29="","",IF(②選手情報入力!O37="","",0))</f>
        <v/>
      </c>
      <c r="AD29" t="str">
        <f>IF(E29="","",IF(②選手情報入力!O37="","",2))</f>
        <v/>
      </c>
      <c r="AE29" t="str">
        <f>IF(E29="","",IF(②選手情報入力!P37="","",IF(I29=1,種目情報!$J$5,種目情報!$J$7)))</f>
        <v/>
      </c>
      <c r="AF29" t="str">
        <f>IF(E29="","",IF(②選手情報入力!P37="","",IF(I29=1,IF(②選手情報入力!$P$5="","",②選手情報入力!$P$5),IF(②選手情報入力!$P$6="","",②選手情報入力!$P$6))))</f>
        <v/>
      </c>
      <c r="AG29" t="str">
        <f>IF(E29="","",IF(②選手情報入力!P37="","",0))</f>
        <v/>
      </c>
      <c r="AH29" t="str">
        <f>IF(E29="","",IF(②選手情報入力!P37="","",2))</f>
        <v/>
      </c>
    </row>
    <row r="30" spans="1:34">
      <c r="A30" t="str">
        <f>IF(E30="","",I30*1000000+①団体情報入力!$D$3*1000+②選手情報入力!A38)</f>
        <v/>
      </c>
      <c r="B30" t="str">
        <f>IF(E30="","",①団体情報入力!$D$3)</f>
        <v/>
      </c>
      <c r="D30" t="str">
        <f>IF(②選手情報入力!B38="","",②選手情報入力!B38)</f>
        <v/>
      </c>
      <c r="E30" t="str">
        <f>IF(②選手情報入力!C38="","",②選手情報入力!C38)</f>
        <v/>
      </c>
      <c r="F30" t="str">
        <f>IF(E30="","",②選手情報入力!D38)</f>
        <v/>
      </c>
      <c r="G30" t="str">
        <f>IF(E30="","",②選手情報入力!E38)</f>
        <v/>
      </c>
      <c r="H30" t="str">
        <f t="shared" si="0"/>
        <v/>
      </c>
      <c r="I30" t="str">
        <f>IF(E30="","",IF(②選手情報入力!G38="男",1,2))</f>
        <v/>
      </c>
      <c r="J30" t="str">
        <f>IF(E30="","",IF(②選手情報入力!H38="","",②選手情報入力!H38))</f>
        <v/>
      </c>
      <c r="L30" t="str">
        <f t="shared" si="1"/>
        <v/>
      </c>
      <c r="M30" t="str">
        <f t="shared" si="2"/>
        <v/>
      </c>
      <c r="O30" t="str">
        <f>IF(E30="","",IF(②選手情報入力!I38="","",IF(I30=1,VLOOKUP(②選手情報入力!I38,種目情報!$A$4:$B$16,2,FALSE),VLOOKUP(②選手情報入力!I38,種目情報!$E$4:$F$17,2,FALSE))))</f>
        <v/>
      </c>
      <c r="P30" t="str">
        <f>IF(E30="","",IF(②選手情報入力!J38="","",②選手情報入力!J38))</f>
        <v/>
      </c>
      <c r="Q30" s="39" t="str">
        <f>IF(E30="","",IF(②選手情報入力!I38="","",0))</f>
        <v/>
      </c>
      <c r="R30" t="str">
        <f>IF(E30="","",IF(②選手情報入力!I38="","",IF(I30=1,VLOOKUP(②選手情報入力!I38,種目情報!$A$4:$C$16,3,FALSE),VLOOKUP(②選手情報入力!I38,種目情報!$E$4:$G$17,3,FALSE))))</f>
        <v/>
      </c>
      <c r="S30" t="str">
        <f>IF(E30="","",IF(②選手情報入力!K38="","",IF(I30=1,VLOOKUP(②選手情報入力!K38,種目情報!$A$4:$B$16,2,FALSE),VLOOKUP(②選手情報入力!K38,種目情報!$E$4:$F$17,2,FALSE))))</f>
        <v/>
      </c>
      <c r="T30" t="str">
        <f>IF(E30="","",IF(②選手情報入力!L38="","",②選手情報入力!L38))</f>
        <v/>
      </c>
      <c r="U30" s="39" t="str">
        <f>IF(E30="","",IF(②選手情報入力!K38="","",0))</f>
        <v/>
      </c>
      <c r="V30" t="str">
        <f>IF(E30="","",IF(②選手情報入力!K38="","",IF(I30=1,VLOOKUP(②選手情報入力!K38,種目情報!$A$4:$C$16,3,FALSE),VLOOKUP(②選手情報入力!K38,種目情報!$E$4:$G$17,3,FALSE))))</f>
        <v/>
      </c>
      <c r="W30" t="str">
        <f>IF(E30="","",IF(②選手情報入力!M38="","",IF(I30=1,VLOOKUP(②選手情報入力!M38,種目情報!$A$4:$B$16,2,FALSE),VLOOKUP(②選手情報入力!M38,種目情報!$E$4:$F$17,2,FALSE))))</f>
        <v/>
      </c>
      <c r="X30" t="str">
        <f>IF(E30="","",IF(②選手情報入力!N38="","",②選手情報入力!N38))</f>
        <v/>
      </c>
      <c r="Y30" s="39" t="str">
        <f>IF(E30="","",IF(②選手情報入力!M38="","",0))</f>
        <v/>
      </c>
      <c r="Z30" t="str">
        <f>IF(E30="","",IF(②選手情報入力!M38="","",IF(I30=1,VLOOKUP(②選手情報入力!M38,種目情報!$A$4:$C$16,3,FALSE),VLOOKUP(②選手情報入力!M38,種目情報!$E$4:$G$17,3,FALSE))))</f>
        <v/>
      </c>
      <c r="AA30" t="str">
        <f>IF(E30="","",IF(②選手情報入力!O38="","",IF(I30=1,種目情報!$J$4,種目情報!$J$6)))</f>
        <v/>
      </c>
      <c r="AB30" t="str">
        <f>IF(E30="","",IF(②選手情報入力!O38="","",IF(I30=1,IF(②選手情報入力!$O$5="","",②選手情報入力!$O$5),IF(②選手情報入力!$O$6="","",②選手情報入力!$O$6))))</f>
        <v/>
      </c>
      <c r="AC30" t="str">
        <f>IF(E30="","",IF(②選手情報入力!O38="","",0))</f>
        <v/>
      </c>
      <c r="AD30" t="str">
        <f>IF(E30="","",IF(②選手情報入力!O38="","",2))</f>
        <v/>
      </c>
      <c r="AE30" t="str">
        <f>IF(E30="","",IF(②選手情報入力!P38="","",IF(I30=1,種目情報!$J$5,種目情報!$J$7)))</f>
        <v/>
      </c>
      <c r="AF30" t="str">
        <f>IF(E30="","",IF(②選手情報入力!P38="","",IF(I30=1,IF(②選手情報入力!$P$5="","",②選手情報入力!$P$5),IF(②選手情報入力!$P$6="","",②選手情報入力!$P$6))))</f>
        <v/>
      </c>
      <c r="AG30" t="str">
        <f>IF(E30="","",IF(②選手情報入力!P38="","",0))</f>
        <v/>
      </c>
      <c r="AH30" t="str">
        <f>IF(E30="","",IF(②選手情報入力!P38="","",2))</f>
        <v/>
      </c>
    </row>
    <row r="31" spans="1:34">
      <c r="A31" t="str">
        <f>IF(E31="","",I31*1000000+①団体情報入力!$D$3*1000+②選手情報入力!A39)</f>
        <v/>
      </c>
      <c r="B31" t="str">
        <f>IF(E31="","",①団体情報入力!$D$3)</f>
        <v/>
      </c>
      <c r="D31" t="str">
        <f>IF(②選手情報入力!B39="","",②選手情報入力!B39)</f>
        <v/>
      </c>
      <c r="E31" t="str">
        <f>IF(②選手情報入力!C39="","",②選手情報入力!C39)</f>
        <v/>
      </c>
      <c r="F31" t="str">
        <f>IF(E31="","",②選手情報入力!D39)</f>
        <v/>
      </c>
      <c r="G31" t="str">
        <f>IF(E31="","",②選手情報入力!E39)</f>
        <v/>
      </c>
      <c r="H31" t="str">
        <f t="shared" si="0"/>
        <v/>
      </c>
      <c r="I31" t="str">
        <f>IF(E31="","",IF(②選手情報入力!G39="男",1,2))</f>
        <v/>
      </c>
      <c r="J31" t="str">
        <f>IF(E31="","",IF(②選手情報入力!H39="","",②選手情報入力!H39))</f>
        <v/>
      </c>
      <c r="L31" t="str">
        <f t="shared" si="1"/>
        <v/>
      </c>
      <c r="M31" t="str">
        <f t="shared" si="2"/>
        <v/>
      </c>
      <c r="O31" t="str">
        <f>IF(E31="","",IF(②選手情報入力!I39="","",IF(I31=1,VLOOKUP(②選手情報入力!I39,種目情報!$A$4:$B$16,2,FALSE),VLOOKUP(②選手情報入力!I39,種目情報!$E$4:$F$17,2,FALSE))))</f>
        <v/>
      </c>
      <c r="P31" t="str">
        <f>IF(E31="","",IF(②選手情報入力!J39="","",②選手情報入力!J39))</f>
        <v/>
      </c>
      <c r="Q31" s="39" t="str">
        <f>IF(E31="","",IF(②選手情報入力!I39="","",0))</f>
        <v/>
      </c>
      <c r="R31" t="str">
        <f>IF(E31="","",IF(②選手情報入力!I39="","",IF(I31=1,VLOOKUP(②選手情報入力!I39,種目情報!$A$4:$C$16,3,FALSE),VLOOKUP(②選手情報入力!I39,種目情報!$E$4:$G$17,3,FALSE))))</f>
        <v/>
      </c>
      <c r="S31" t="str">
        <f>IF(E31="","",IF(②選手情報入力!K39="","",IF(I31=1,VLOOKUP(②選手情報入力!K39,種目情報!$A$4:$B$16,2,FALSE),VLOOKUP(②選手情報入力!K39,種目情報!$E$4:$F$17,2,FALSE))))</f>
        <v/>
      </c>
      <c r="T31" t="str">
        <f>IF(E31="","",IF(②選手情報入力!L39="","",②選手情報入力!L39))</f>
        <v/>
      </c>
      <c r="U31" s="39" t="str">
        <f>IF(E31="","",IF(②選手情報入力!K39="","",0))</f>
        <v/>
      </c>
      <c r="V31" t="str">
        <f>IF(E31="","",IF(②選手情報入力!K39="","",IF(I31=1,VLOOKUP(②選手情報入力!K39,種目情報!$A$4:$C$16,3,FALSE),VLOOKUP(②選手情報入力!K39,種目情報!$E$4:$G$17,3,FALSE))))</f>
        <v/>
      </c>
      <c r="W31" t="str">
        <f>IF(E31="","",IF(②選手情報入力!M39="","",IF(I31=1,VLOOKUP(②選手情報入力!M39,種目情報!$A$4:$B$16,2,FALSE),VLOOKUP(②選手情報入力!M39,種目情報!$E$4:$F$17,2,FALSE))))</f>
        <v/>
      </c>
      <c r="X31" t="str">
        <f>IF(E31="","",IF(②選手情報入力!N39="","",②選手情報入力!N39))</f>
        <v/>
      </c>
      <c r="Y31" s="39" t="str">
        <f>IF(E31="","",IF(②選手情報入力!M39="","",0))</f>
        <v/>
      </c>
      <c r="Z31" t="str">
        <f>IF(E31="","",IF(②選手情報入力!M39="","",IF(I31=1,VLOOKUP(②選手情報入力!M39,種目情報!$A$4:$C$16,3,FALSE),VLOOKUP(②選手情報入力!M39,種目情報!$E$4:$G$17,3,FALSE))))</f>
        <v/>
      </c>
      <c r="AA31" t="str">
        <f>IF(E31="","",IF(②選手情報入力!O39="","",IF(I31=1,種目情報!$J$4,種目情報!$J$6)))</f>
        <v/>
      </c>
      <c r="AB31" t="str">
        <f>IF(E31="","",IF(②選手情報入力!O39="","",IF(I31=1,IF(②選手情報入力!$O$5="","",②選手情報入力!$O$5),IF(②選手情報入力!$O$6="","",②選手情報入力!$O$6))))</f>
        <v/>
      </c>
      <c r="AC31" t="str">
        <f>IF(E31="","",IF(②選手情報入力!O39="","",0))</f>
        <v/>
      </c>
      <c r="AD31" t="str">
        <f>IF(E31="","",IF(②選手情報入力!O39="","",2))</f>
        <v/>
      </c>
      <c r="AE31" t="str">
        <f>IF(E31="","",IF(②選手情報入力!P39="","",IF(I31=1,種目情報!$J$5,種目情報!$J$7)))</f>
        <v/>
      </c>
      <c r="AF31" t="str">
        <f>IF(E31="","",IF(②選手情報入力!P39="","",IF(I31=1,IF(②選手情報入力!$P$5="","",②選手情報入力!$P$5),IF(②選手情報入力!$P$6="","",②選手情報入力!$P$6))))</f>
        <v/>
      </c>
      <c r="AG31" t="str">
        <f>IF(E31="","",IF(②選手情報入力!P39="","",0))</f>
        <v/>
      </c>
      <c r="AH31" t="str">
        <f>IF(E31="","",IF(②選手情報入力!P39="","",2))</f>
        <v/>
      </c>
    </row>
    <row r="32" spans="1:34">
      <c r="A32" t="str">
        <f>IF(E32="","",I32*1000000+①団体情報入力!$D$3*1000+②選手情報入力!A40)</f>
        <v/>
      </c>
      <c r="B32" t="str">
        <f>IF(E32="","",①団体情報入力!$D$3)</f>
        <v/>
      </c>
      <c r="D32" t="str">
        <f>IF(②選手情報入力!B40="","",②選手情報入力!B40)</f>
        <v/>
      </c>
      <c r="E32" t="str">
        <f>IF(②選手情報入力!C40="","",②選手情報入力!C40)</f>
        <v/>
      </c>
      <c r="F32" t="str">
        <f>IF(E32="","",②選手情報入力!D40)</f>
        <v/>
      </c>
      <c r="G32" t="str">
        <f>IF(E32="","",②選手情報入力!E40)</f>
        <v/>
      </c>
      <c r="H32" t="str">
        <f t="shared" si="0"/>
        <v/>
      </c>
      <c r="I32" t="str">
        <f>IF(E32="","",IF(②選手情報入力!G40="男",1,2))</f>
        <v/>
      </c>
      <c r="J32" t="str">
        <f>IF(E32="","",IF(②選手情報入力!H40="","",②選手情報入力!H40))</f>
        <v/>
      </c>
      <c r="L32" t="str">
        <f t="shared" si="1"/>
        <v/>
      </c>
      <c r="M32" t="str">
        <f t="shared" si="2"/>
        <v/>
      </c>
      <c r="O32" t="str">
        <f>IF(E32="","",IF(②選手情報入力!I40="","",IF(I32=1,VLOOKUP(②選手情報入力!I40,種目情報!$A$4:$B$16,2,FALSE),VLOOKUP(②選手情報入力!I40,種目情報!$E$4:$F$17,2,FALSE))))</f>
        <v/>
      </c>
      <c r="P32" t="str">
        <f>IF(E32="","",IF(②選手情報入力!J40="","",②選手情報入力!J40))</f>
        <v/>
      </c>
      <c r="Q32" s="39" t="str">
        <f>IF(E32="","",IF(②選手情報入力!I40="","",0))</f>
        <v/>
      </c>
      <c r="R32" t="str">
        <f>IF(E32="","",IF(②選手情報入力!I40="","",IF(I32=1,VLOOKUP(②選手情報入力!I40,種目情報!$A$4:$C$16,3,FALSE),VLOOKUP(②選手情報入力!I40,種目情報!$E$4:$G$17,3,FALSE))))</f>
        <v/>
      </c>
      <c r="S32" t="str">
        <f>IF(E32="","",IF(②選手情報入力!K40="","",IF(I32=1,VLOOKUP(②選手情報入力!K40,種目情報!$A$4:$B$16,2,FALSE),VLOOKUP(②選手情報入力!K40,種目情報!$E$4:$F$17,2,FALSE))))</f>
        <v/>
      </c>
      <c r="T32" t="str">
        <f>IF(E32="","",IF(②選手情報入力!L40="","",②選手情報入力!L40))</f>
        <v/>
      </c>
      <c r="U32" s="39" t="str">
        <f>IF(E32="","",IF(②選手情報入力!K40="","",0))</f>
        <v/>
      </c>
      <c r="V32" t="str">
        <f>IF(E32="","",IF(②選手情報入力!K40="","",IF(I32=1,VLOOKUP(②選手情報入力!K40,種目情報!$A$4:$C$16,3,FALSE),VLOOKUP(②選手情報入力!K40,種目情報!$E$4:$G$17,3,FALSE))))</f>
        <v/>
      </c>
      <c r="W32" t="str">
        <f>IF(E32="","",IF(②選手情報入力!M40="","",IF(I32=1,VLOOKUP(②選手情報入力!M40,種目情報!$A$4:$B$16,2,FALSE),VLOOKUP(②選手情報入力!M40,種目情報!$E$4:$F$17,2,FALSE))))</f>
        <v/>
      </c>
      <c r="X32" t="str">
        <f>IF(E32="","",IF(②選手情報入力!N40="","",②選手情報入力!N40))</f>
        <v/>
      </c>
      <c r="Y32" s="39" t="str">
        <f>IF(E32="","",IF(②選手情報入力!M40="","",0))</f>
        <v/>
      </c>
      <c r="Z32" t="str">
        <f>IF(E32="","",IF(②選手情報入力!M40="","",IF(I32=1,VLOOKUP(②選手情報入力!M40,種目情報!$A$4:$C$16,3,FALSE),VLOOKUP(②選手情報入力!M40,種目情報!$E$4:$G$17,3,FALSE))))</f>
        <v/>
      </c>
      <c r="AA32" t="str">
        <f>IF(E32="","",IF(②選手情報入力!O40="","",IF(I32=1,種目情報!$J$4,種目情報!$J$6)))</f>
        <v/>
      </c>
      <c r="AB32" t="str">
        <f>IF(E32="","",IF(②選手情報入力!O40="","",IF(I32=1,IF(②選手情報入力!$O$5="","",②選手情報入力!$O$5),IF(②選手情報入力!$O$6="","",②選手情報入力!$O$6))))</f>
        <v/>
      </c>
      <c r="AC32" t="str">
        <f>IF(E32="","",IF(②選手情報入力!O40="","",0))</f>
        <v/>
      </c>
      <c r="AD32" t="str">
        <f>IF(E32="","",IF(②選手情報入力!O40="","",2))</f>
        <v/>
      </c>
      <c r="AE32" t="str">
        <f>IF(E32="","",IF(②選手情報入力!P40="","",IF(I32=1,種目情報!$J$5,種目情報!$J$7)))</f>
        <v/>
      </c>
      <c r="AF32" t="str">
        <f>IF(E32="","",IF(②選手情報入力!P40="","",IF(I32=1,IF(②選手情報入力!$P$5="","",②選手情報入力!$P$5),IF(②選手情報入力!$P$6="","",②選手情報入力!$P$6))))</f>
        <v/>
      </c>
      <c r="AG32" t="str">
        <f>IF(E32="","",IF(②選手情報入力!P40="","",0))</f>
        <v/>
      </c>
      <c r="AH32" t="str">
        <f>IF(E32="","",IF(②選手情報入力!P40="","",2))</f>
        <v/>
      </c>
    </row>
    <row r="33" spans="1:34">
      <c r="A33" t="str">
        <f>IF(E33="","",I33*1000000+①団体情報入力!$D$3*1000+②選手情報入力!A41)</f>
        <v/>
      </c>
      <c r="B33" t="str">
        <f>IF(E33="","",①団体情報入力!$D$3)</f>
        <v/>
      </c>
      <c r="D33" t="str">
        <f>IF(②選手情報入力!B41="","",②選手情報入力!B41)</f>
        <v/>
      </c>
      <c r="E33" t="str">
        <f>IF(②選手情報入力!C41="","",②選手情報入力!C41)</f>
        <v/>
      </c>
      <c r="F33" t="str">
        <f>IF(E33="","",②選手情報入力!D41)</f>
        <v/>
      </c>
      <c r="G33" t="str">
        <f>IF(E33="","",②選手情報入力!E41)</f>
        <v/>
      </c>
      <c r="H33" t="str">
        <f t="shared" si="0"/>
        <v/>
      </c>
      <c r="I33" t="str">
        <f>IF(E33="","",IF(②選手情報入力!G41="男",1,2))</f>
        <v/>
      </c>
      <c r="J33" t="str">
        <f>IF(E33="","",IF(②選手情報入力!H41="","",②選手情報入力!H41))</f>
        <v/>
      </c>
      <c r="L33" t="str">
        <f t="shared" si="1"/>
        <v/>
      </c>
      <c r="M33" t="str">
        <f t="shared" si="2"/>
        <v/>
      </c>
      <c r="O33" t="str">
        <f>IF(E33="","",IF(②選手情報入力!I41="","",IF(I33=1,VLOOKUP(②選手情報入力!I41,種目情報!$A$4:$B$16,2,FALSE),VLOOKUP(②選手情報入力!I41,種目情報!$E$4:$F$17,2,FALSE))))</f>
        <v/>
      </c>
      <c r="P33" t="str">
        <f>IF(E33="","",IF(②選手情報入力!J41="","",②選手情報入力!J41))</f>
        <v/>
      </c>
      <c r="Q33" s="39" t="str">
        <f>IF(E33="","",IF(②選手情報入力!I41="","",0))</f>
        <v/>
      </c>
      <c r="R33" t="str">
        <f>IF(E33="","",IF(②選手情報入力!I41="","",IF(I33=1,VLOOKUP(②選手情報入力!I41,種目情報!$A$4:$C$16,3,FALSE),VLOOKUP(②選手情報入力!I41,種目情報!$E$4:$G$17,3,FALSE))))</f>
        <v/>
      </c>
      <c r="S33" t="str">
        <f>IF(E33="","",IF(②選手情報入力!K41="","",IF(I33=1,VLOOKUP(②選手情報入力!K41,種目情報!$A$4:$B$16,2,FALSE),VLOOKUP(②選手情報入力!K41,種目情報!$E$4:$F$17,2,FALSE))))</f>
        <v/>
      </c>
      <c r="T33" t="str">
        <f>IF(E33="","",IF(②選手情報入力!L41="","",②選手情報入力!L41))</f>
        <v/>
      </c>
      <c r="U33" s="39" t="str">
        <f>IF(E33="","",IF(②選手情報入力!K41="","",0))</f>
        <v/>
      </c>
      <c r="V33" t="str">
        <f>IF(E33="","",IF(②選手情報入力!K41="","",IF(I33=1,VLOOKUP(②選手情報入力!K41,種目情報!$A$4:$C$16,3,FALSE),VLOOKUP(②選手情報入力!K41,種目情報!$E$4:$G$17,3,FALSE))))</f>
        <v/>
      </c>
      <c r="W33" t="str">
        <f>IF(E33="","",IF(②選手情報入力!M41="","",IF(I33=1,VLOOKUP(②選手情報入力!M41,種目情報!$A$4:$B$16,2,FALSE),VLOOKUP(②選手情報入力!M41,種目情報!$E$4:$F$17,2,FALSE))))</f>
        <v/>
      </c>
      <c r="X33" t="str">
        <f>IF(E33="","",IF(②選手情報入力!N41="","",②選手情報入力!N41))</f>
        <v/>
      </c>
      <c r="Y33" s="39" t="str">
        <f>IF(E33="","",IF(②選手情報入力!M41="","",0))</f>
        <v/>
      </c>
      <c r="Z33" t="str">
        <f>IF(E33="","",IF(②選手情報入力!M41="","",IF(I33=1,VLOOKUP(②選手情報入力!M41,種目情報!$A$4:$C$16,3,FALSE),VLOOKUP(②選手情報入力!M41,種目情報!$E$4:$G$17,3,FALSE))))</f>
        <v/>
      </c>
      <c r="AA33" t="str">
        <f>IF(E33="","",IF(②選手情報入力!O41="","",IF(I33=1,種目情報!$J$4,種目情報!$J$6)))</f>
        <v/>
      </c>
      <c r="AB33" t="str">
        <f>IF(E33="","",IF(②選手情報入力!O41="","",IF(I33=1,IF(②選手情報入力!$O$5="","",②選手情報入力!$O$5),IF(②選手情報入力!$O$6="","",②選手情報入力!$O$6))))</f>
        <v/>
      </c>
      <c r="AC33" t="str">
        <f>IF(E33="","",IF(②選手情報入力!O41="","",0))</f>
        <v/>
      </c>
      <c r="AD33" t="str">
        <f>IF(E33="","",IF(②選手情報入力!O41="","",2))</f>
        <v/>
      </c>
      <c r="AE33" t="str">
        <f>IF(E33="","",IF(②選手情報入力!P41="","",IF(I33=1,種目情報!$J$5,種目情報!$J$7)))</f>
        <v/>
      </c>
      <c r="AF33" t="str">
        <f>IF(E33="","",IF(②選手情報入力!P41="","",IF(I33=1,IF(②選手情報入力!$P$5="","",②選手情報入力!$P$5),IF(②選手情報入力!$P$6="","",②選手情報入力!$P$6))))</f>
        <v/>
      </c>
      <c r="AG33" t="str">
        <f>IF(E33="","",IF(②選手情報入力!P41="","",0))</f>
        <v/>
      </c>
      <c r="AH33" t="str">
        <f>IF(E33="","",IF(②選手情報入力!P41="","",2))</f>
        <v/>
      </c>
    </row>
    <row r="34" spans="1:34">
      <c r="A34" t="str">
        <f>IF(E34="","",I34*1000000+①団体情報入力!$D$3*1000+②選手情報入力!A42)</f>
        <v/>
      </c>
      <c r="B34" t="str">
        <f>IF(E34="","",①団体情報入力!$D$3)</f>
        <v/>
      </c>
      <c r="D34" t="str">
        <f>IF(②選手情報入力!B42="","",②選手情報入力!B42)</f>
        <v/>
      </c>
      <c r="E34" t="str">
        <f>IF(②選手情報入力!C42="","",②選手情報入力!C42)</f>
        <v/>
      </c>
      <c r="F34" t="str">
        <f>IF(E34="","",②選手情報入力!D42)</f>
        <v/>
      </c>
      <c r="G34" t="str">
        <f>IF(E34="","",②選手情報入力!E42)</f>
        <v/>
      </c>
      <c r="H34" t="str">
        <f t="shared" si="0"/>
        <v/>
      </c>
      <c r="I34" t="str">
        <f>IF(E34="","",IF(②選手情報入力!G42="男",1,2))</f>
        <v/>
      </c>
      <c r="J34" t="str">
        <f>IF(E34="","",IF(②選手情報入力!H42="","",②選手情報入力!H42))</f>
        <v/>
      </c>
      <c r="L34" t="str">
        <f t="shared" si="1"/>
        <v/>
      </c>
      <c r="M34" t="str">
        <f t="shared" si="2"/>
        <v/>
      </c>
      <c r="O34" t="str">
        <f>IF(E34="","",IF(②選手情報入力!I42="","",IF(I34=1,VLOOKUP(②選手情報入力!I42,種目情報!$A$4:$B$16,2,FALSE),VLOOKUP(②選手情報入力!I42,種目情報!$E$4:$F$17,2,FALSE))))</f>
        <v/>
      </c>
      <c r="P34" t="str">
        <f>IF(E34="","",IF(②選手情報入力!J42="","",②選手情報入力!J42))</f>
        <v/>
      </c>
      <c r="Q34" s="39" t="str">
        <f>IF(E34="","",IF(②選手情報入力!I42="","",0))</f>
        <v/>
      </c>
      <c r="R34" t="str">
        <f>IF(E34="","",IF(②選手情報入力!I42="","",IF(I34=1,VLOOKUP(②選手情報入力!I42,種目情報!$A$4:$C$16,3,FALSE),VLOOKUP(②選手情報入力!I42,種目情報!$E$4:$G$17,3,FALSE))))</f>
        <v/>
      </c>
      <c r="S34" t="str">
        <f>IF(E34="","",IF(②選手情報入力!K42="","",IF(I34=1,VLOOKUP(②選手情報入力!K42,種目情報!$A$4:$B$16,2,FALSE),VLOOKUP(②選手情報入力!K42,種目情報!$E$4:$F$17,2,FALSE))))</f>
        <v/>
      </c>
      <c r="T34" t="str">
        <f>IF(E34="","",IF(②選手情報入力!L42="","",②選手情報入力!L42))</f>
        <v/>
      </c>
      <c r="U34" s="39" t="str">
        <f>IF(E34="","",IF(②選手情報入力!K42="","",0))</f>
        <v/>
      </c>
      <c r="V34" t="str">
        <f>IF(E34="","",IF(②選手情報入力!K42="","",IF(I34=1,VLOOKUP(②選手情報入力!K42,種目情報!$A$4:$C$16,3,FALSE),VLOOKUP(②選手情報入力!K42,種目情報!$E$4:$G$17,3,FALSE))))</f>
        <v/>
      </c>
      <c r="W34" t="str">
        <f>IF(E34="","",IF(②選手情報入力!M42="","",IF(I34=1,VLOOKUP(②選手情報入力!M42,種目情報!$A$4:$B$16,2,FALSE),VLOOKUP(②選手情報入力!M42,種目情報!$E$4:$F$17,2,FALSE))))</f>
        <v/>
      </c>
      <c r="X34" t="str">
        <f>IF(E34="","",IF(②選手情報入力!N42="","",②選手情報入力!N42))</f>
        <v/>
      </c>
      <c r="Y34" s="39" t="str">
        <f>IF(E34="","",IF(②選手情報入力!M42="","",0))</f>
        <v/>
      </c>
      <c r="Z34" t="str">
        <f>IF(E34="","",IF(②選手情報入力!M42="","",IF(I34=1,VLOOKUP(②選手情報入力!M42,種目情報!$A$4:$C$16,3,FALSE),VLOOKUP(②選手情報入力!M42,種目情報!$E$4:$G$17,3,FALSE))))</f>
        <v/>
      </c>
      <c r="AA34" t="str">
        <f>IF(E34="","",IF(②選手情報入力!O42="","",IF(I34=1,種目情報!$J$4,種目情報!$J$6)))</f>
        <v/>
      </c>
      <c r="AB34" t="str">
        <f>IF(E34="","",IF(②選手情報入力!O42="","",IF(I34=1,IF(②選手情報入力!$O$5="","",②選手情報入力!$O$5),IF(②選手情報入力!$O$6="","",②選手情報入力!$O$6))))</f>
        <v/>
      </c>
      <c r="AC34" t="str">
        <f>IF(E34="","",IF(②選手情報入力!O42="","",0))</f>
        <v/>
      </c>
      <c r="AD34" t="str">
        <f>IF(E34="","",IF(②選手情報入力!O42="","",2))</f>
        <v/>
      </c>
      <c r="AE34" t="str">
        <f>IF(E34="","",IF(②選手情報入力!P42="","",IF(I34=1,種目情報!$J$5,種目情報!$J$7)))</f>
        <v/>
      </c>
      <c r="AF34" t="str">
        <f>IF(E34="","",IF(②選手情報入力!P42="","",IF(I34=1,IF(②選手情報入力!$P$5="","",②選手情報入力!$P$5),IF(②選手情報入力!$P$6="","",②選手情報入力!$P$6))))</f>
        <v/>
      </c>
      <c r="AG34" t="str">
        <f>IF(E34="","",IF(②選手情報入力!P42="","",0))</f>
        <v/>
      </c>
      <c r="AH34" t="str">
        <f>IF(E34="","",IF(②選手情報入力!P42="","",2))</f>
        <v/>
      </c>
    </row>
    <row r="35" spans="1:34">
      <c r="A35" t="str">
        <f>IF(E35="","",I35*1000000+①団体情報入力!$D$3*1000+②選手情報入力!A43)</f>
        <v/>
      </c>
      <c r="B35" t="str">
        <f>IF(E35="","",①団体情報入力!$D$3)</f>
        <v/>
      </c>
      <c r="D35" t="str">
        <f>IF(②選手情報入力!B43="","",②選手情報入力!B43)</f>
        <v/>
      </c>
      <c r="E35" t="str">
        <f>IF(②選手情報入力!C43="","",②選手情報入力!C43)</f>
        <v/>
      </c>
      <c r="F35" t="str">
        <f>IF(E35="","",②選手情報入力!D43)</f>
        <v/>
      </c>
      <c r="G35" t="str">
        <f>IF(E35="","",②選手情報入力!E43)</f>
        <v/>
      </c>
      <c r="H35" t="str">
        <f t="shared" si="0"/>
        <v/>
      </c>
      <c r="I35" t="str">
        <f>IF(E35="","",IF(②選手情報入力!G43="男",1,2))</f>
        <v/>
      </c>
      <c r="J35" t="str">
        <f>IF(E35="","",IF(②選手情報入力!H43="","",②選手情報入力!H43))</f>
        <v/>
      </c>
      <c r="L35" t="str">
        <f t="shared" si="1"/>
        <v/>
      </c>
      <c r="M35" t="str">
        <f t="shared" si="2"/>
        <v/>
      </c>
      <c r="O35" t="str">
        <f>IF(E35="","",IF(②選手情報入力!I43="","",IF(I35=1,VLOOKUP(②選手情報入力!I43,種目情報!$A$4:$B$16,2,FALSE),VLOOKUP(②選手情報入力!I43,種目情報!$E$4:$F$17,2,FALSE))))</f>
        <v/>
      </c>
      <c r="P35" t="str">
        <f>IF(E35="","",IF(②選手情報入力!J43="","",②選手情報入力!J43))</f>
        <v/>
      </c>
      <c r="Q35" s="39" t="str">
        <f>IF(E35="","",IF(②選手情報入力!I43="","",0))</f>
        <v/>
      </c>
      <c r="R35" t="str">
        <f>IF(E35="","",IF(②選手情報入力!I43="","",IF(I35=1,VLOOKUP(②選手情報入力!I43,種目情報!$A$4:$C$16,3,FALSE),VLOOKUP(②選手情報入力!I43,種目情報!$E$4:$G$17,3,FALSE))))</f>
        <v/>
      </c>
      <c r="S35" t="str">
        <f>IF(E35="","",IF(②選手情報入力!K43="","",IF(I35=1,VLOOKUP(②選手情報入力!K43,種目情報!$A$4:$B$16,2,FALSE),VLOOKUP(②選手情報入力!K43,種目情報!$E$4:$F$17,2,FALSE))))</f>
        <v/>
      </c>
      <c r="T35" t="str">
        <f>IF(E35="","",IF(②選手情報入力!L43="","",②選手情報入力!L43))</f>
        <v/>
      </c>
      <c r="U35" s="39" t="str">
        <f>IF(E35="","",IF(②選手情報入力!K43="","",0))</f>
        <v/>
      </c>
      <c r="V35" t="str">
        <f>IF(E35="","",IF(②選手情報入力!K43="","",IF(I35=1,VLOOKUP(②選手情報入力!K43,種目情報!$A$4:$C$16,3,FALSE),VLOOKUP(②選手情報入力!K43,種目情報!$E$4:$G$17,3,FALSE))))</f>
        <v/>
      </c>
      <c r="W35" t="str">
        <f>IF(E35="","",IF(②選手情報入力!M43="","",IF(I35=1,VLOOKUP(②選手情報入力!M43,種目情報!$A$4:$B$16,2,FALSE),VLOOKUP(②選手情報入力!M43,種目情報!$E$4:$F$17,2,FALSE))))</f>
        <v/>
      </c>
      <c r="X35" t="str">
        <f>IF(E35="","",IF(②選手情報入力!N43="","",②選手情報入力!N43))</f>
        <v/>
      </c>
      <c r="Y35" s="39" t="str">
        <f>IF(E35="","",IF(②選手情報入力!M43="","",0))</f>
        <v/>
      </c>
      <c r="Z35" t="str">
        <f>IF(E35="","",IF(②選手情報入力!M43="","",IF(I35=1,VLOOKUP(②選手情報入力!M43,種目情報!$A$4:$C$16,3,FALSE),VLOOKUP(②選手情報入力!M43,種目情報!$E$4:$G$17,3,FALSE))))</f>
        <v/>
      </c>
      <c r="AA35" t="str">
        <f>IF(E35="","",IF(②選手情報入力!O43="","",IF(I35=1,種目情報!$J$4,種目情報!$J$6)))</f>
        <v/>
      </c>
      <c r="AB35" t="str">
        <f>IF(E35="","",IF(②選手情報入力!O43="","",IF(I35=1,IF(②選手情報入力!$O$5="","",②選手情報入力!$O$5),IF(②選手情報入力!$O$6="","",②選手情報入力!$O$6))))</f>
        <v/>
      </c>
      <c r="AC35" t="str">
        <f>IF(E35="","",IF(②選手情報入力!O43="","",0))</f>
        <v/>
      </c>
      <c r="AD35" t="str">
        <f>IF(E35="","",IF(②選手情報入力!O43="","",2))</f>
        <v/>
      </c>
      <c r="AE35" t="str">
        <f>IF(E35="","",IF(②選手情報入力!P43="","",IF(I35=1,種目情報!$J$5,種目情報!$J$7)))</f>
        <v/>
      </c>
      <c r="AF35" t="str">
        <f>IF(E35="","",IF(②選手情報入力!P43="","",IF(I35=1,IF(②選手情報入力!$P$5="","",②選手情報入力!$P$5),IF(②選手情報入力!$P$6="","",②選手情報入力!$P$6))))</f>
        <v/>
      </c>
      <c r="AG35" t="str">
        <f>IF(E35="","",IF(②選手情報入力!P43="","",0))</f>
        <v/>
      </c>
      <c r="AH35" t="str">
        <f>IF(E35="","",IF(②選手情報入力!P43="","",2))</f>
        <v/>
      </c>
    </row>
    <row r="36" spans="1:34">
      <c r="A36" t="str">
        <f>IF(E36="","",I36*1000000+①団体情報入力!$D$3*1000+②選手情報入力!A44)</f>
        <v/>
      </c>
      <c r="B36" t="str">
        <f>IF(E36="","",①団体情報入力!$D$3)</f>
        <v/>
      </c>
      <c r="D36" t="str">
        <f>IF(②選手情報入力!B44="","",②選手情報入力!B44)</f>
        <v/>
      </c>
      <c r="E36" t="str">
        <f>IF(②選手情報入力!C44="","",②選手情報入力!C44)</f>
        <v/>
      </c>
      <c r="F36" t="str">
        <f>IF(E36="","",②選手情報入力!D44)</f>
        <v/>
      </c>
      <c r="G36" t="str">
        <f>IF(E36="","",②選手情報入力!E44)</f>
        <v/>
      </c>
      <c r="H36" t="str">
        <f t="shared" si="0"/>
        <v/>
      </c>
      <c r="I36" t="str">
        <f>IF(E36="","",IF(②選手情報入力!G44="男",1,2))</f>
        <v/>
      </c>
      <c r="J36" t="str">
        <f>IF(E36="","",IF(②選手情報入力!H44="","",②選手情報入力!H44))</f>
        <v/>
      </c>
      <c r="L36" t="str">
        <f t="shared" si="1"/>
        <v/>
      </c>
      <c r="M36" t="str">
        <f t="shared" si="2"/>
        <v/>
      </c>
      <c r="O36" t="str">
        <f>IF(E36="","",IF(②選手情報入力!I44="","",IF(I36=1,VLOOKUP(②選手情報入力!I44,種目情報!$A$4:$B$16,2,FALSE),VLOOKUP(②選手情報入力!I44,種目情報!$E$4:$F$17,2,FALSE))))</f>
        <v/>
      </c>
      <c r="P36" t="str">
        <f>IF(E36="","",IF(②選手情報入力!J44="","",②選手情報入力!J44))</f>
        <v/>
      </c>
      <c r="Q36" s="39" t="str">
        <f>IF(E36="","",IF(②選手情報入力!I44="","",0))</f>
        <v/>
      </c>
      <c r="R36" t="str">
        <f>IF(E36="","",IF(②選手情報入力!I44="","",IF(I36=1,VLOOKUP(②選手情報入力!I44,種目情報!$A$4:$C$16,3,FALSE),VLOOKUP(②選手情報入力!I44,種目情報!$E$4:$G$17,3,FALSE))))</f>
        <v/>
      </c>
      <c r="S36" t="str">
        <f>IF(E36="","",IF(②選手情報入力!K44="","",IF(I36=1,VLOOKUP(②選手情報入力!K44,種目情報!$A$4:$B$16,2,FALSE),VLOOKUP(②選手情報入力!K44,種目情報!$E$4:$F$17,2,FALSE))))</f>
        <v/>
      </c>
      <c r="T36" t="str">
        <f>IF(E36="","",IF(②選手情報入力!L44="","",②選手情報入力!L44))</f>
        <v/>
      </c>
      <c r="U36" s="39" t="str">
        <f>IF(E36="","",IF(②選手情報入力!K44="","",0))</f>
        <v/>
      </c>
      <c r="V36" t="str">
        <f>IF(E36="","",IF(②選手情報入力!K44="","",IF(I36=1,VLOOKUP(②選手情報入力!K44,種目情報!$A$4:$C$16,3,FALSE),VLOOKUP(②選手情報入力!K44,種目情報!$E$4:$G$17,3,FALSE))))</f>
        <v/>
      </c>
      <c r="W36" t="str">
        <f>IF(E36="","",IF(②選手情報入力!M44="","",IF(I36=1,VLOOKUP(②選手情報入力!M44,種目情報!$A$4:$B$16,2,FALSE),VLOOKUP(②選手情報入力!M44,種目情報!$E$4:$F$17,2,FALSE))))</f>
        <v/>
      </c>
      <c r="X36" t="str">
        <f>IF(E36="","",IF(②選手情報入力!N44="","",②選手情報入力!N44))</f>
        <v/>
      </c>
      <c r="Y36" s="39" t="str">
        <f>IF(E36="","",IF(②選手情報入力!M44="","",0))</f>
        <v/>
      </c>
      <c r="Z36" t="str">
        <f>IF(E36="","",IF(②選手情報入力!M44="","",IF(I36=1,VLOOKUP(②選手情報入力!M44,種目情報!$A$4:$C$16,3,FALSE),VLOOKUP(②選手情報入力!M44,種目情報!$E$4:$G$17,3,FALSE))))</f>
        <v/>
      </c>
      <c r="AA36" t="str">
        <f>IF(E36="","",IF(②選手情報入力!O44="","",IF(I36=1,種目情報!$J$4,種目情報!$J$6)))</f>
        <v/>
      </c>
      <c r="AB36" t="str">
        <f>IF(E36="","",IF(②選手情報入力!O44="","",IF(I36=1,IF(②選手情報入力!$O$5="","",②選手情報入力!$O$5),IF(②選手情報入力!$O$6="","",②選手情報入力!$O$6))))</f>
        <v/>
      </c>
      <c r="AC36" t="str">
        <f>IF(E36="","",IF(②選手情報入力!O44="","",0))</f>
        <v/>
      </c>
      <c r="AD36" t="str">
        <f>IF(E36="","",IF(②選手情報入力!O44="","",2))</f>
        <v/>
      </c>
      <c r="AE36" t="str">
        <f>IF(E36="","",IF(②選手情報入力!P44="","",IF(I36=1,種目情報!$J$5,種目情報!$J$7)))</f>
        <v/>
      </c>
      <c r="AF36" t="str">
        <f>IF(E36="","",IF(②選手情報入力!P44="","",IF(I36=1,IF(②選手情報入力!$P$5="","",②選手情報入力!$P$5),IF(②選手情報入力!$P$6="","",②選手情報入力!$P$6))))</f>
        <v/>
      </c>
      <c r="AG36" t="str">
        <f>IF(E36="","",IF(②選手情報入力!P44="","",0))</f>
        <v/>
      </c>
      <c r="AH36" t="str">
        <f>IF(E36="","",IF(②選手情報入力!P44="","",2))</f>
        <v/>
      </c>
    </row>
    <row r="37" spans="1:34">
      <c r="A37" t="str">
        <f>IF(E37="","",I37*1000000+①団体情報入力!$D$3*1000+②選手情報入力!A45)</f>
        <v/>
      </c>
      <c r="B37" t="str">
        <f>IF(E37="","",①団体情報入力!$D$3)</f>
        <v/>
      </c>
      <c r="D37" t="str">
        <f>IF(②選手情報入力!B45="","",②選手情報入力!B45)</f>
        <v/>
      </c>
      <c r="E37" t="str">
        <f>IF(②選手情報入力!C45="","",②選手情報入力!C45)</f>
        <v/>
      </c>
      <c r="F37" t="str">
        <f>IF(E37="","",②選手情報入力!D45)</f>
        <v/>
      </c>
      <c r="G37" t="str">
        <f>IF(E37="","",②選手情報入力!E45)</f>
        <v/>
      </c>
      <c r="H37" t="str">
        <f t="shared" si="0"/>
        <v/>
      </c>
      <c r="I37" t="str">
        <f>IF(E37="","",IF(②選手情報入力!G45="男",1,2))</f>
        <v/>
      </c>
      <c r="J37" t="str">
        <f>IF(E37="","",IF(②選手情報入力!H45="","",②選手情報入力!H45))</f>
        <v/>
      </c>
      <c r="L37" t="str">
        <f t="shared" si="1"/>
        <v/>
      </c>
      <c r="M37" t="str">
        <f t="shared" si="2"/>
        <v/>
      </c>
      <c r="O37" t="str">
        <f>IF(E37="","",IF(②選手情報入力!I45="","",IF(I37=1,VLOOKUP(②選手情報入力!I45,種目情報!$A$4:$B$16,2,FALSE),VLOOKUP(②選手情報入力!I45,種目情報!$E$4:$F$17,2,FALSE))))</f>
        <v/>
      </c>
      <c r="P37" t="str">
        <f>IF(E37="","",IF(②選手情報入力!J45="","",②選手情報入力!J45))</f>
        <v/>
      </c>
      <c r="Q37" s="39" t="str">
        <f>IF(E37="","",IF(②選手情報入力!I45="","",0))</f>
        <v/>
      </c>
      <c r="R37" t="str">
        <f>IF(E37="","",IF(②選手情報入力!I45="","",IF(I37=1,VLOOKUP(②選手情報入力!I45,種目情報!$A$4:$C$16,3,FALSE),VLOOKUP(②選手情報入力!I45,種目情報!$E$4:$G$17,3,FALSE))))</f>
        <v/>
      </c>
      <c r="S37" t="str">
        <f>IF(E37="","",IF(②選手情報入力!K45="","",IF(I37=1,VLOOKUP(②選手情報入力!K45,種目情報!$A$4:$B$16,2,FALSE),VLOOKUP(②選手情報入力!K45,種目情報!$E$4:$F$17,2,FALSE))))</f>
        <v/>
      </c>
      <c r="T37" t="str">
        <f>IF(E37="","",IF(②選手情報入力!L45="","",②選手情報入力!L45))</f>
        <v/>
      </c>
      <c r="U37" s="39" t="str">
        <f>IF(E37="","",IF(②選手情報入力!K45="","",0))</f>
        <v/>
      </c>
      <c r="V37" t="str">
        <f>IF(E37="","",IF(②選手情報入力!K45="","",IF(I37=1,VLOOKUP(②選手情報入力!K45,種目情報!$A$4:$C$16,3,FALSE),VLOOKUP(②選手情報入力!K45,種目情報!$E$4:$G$17,3,FALSE))))</f>
        <v/>
      </c>
      <c r="W37" t="str">
        <f>IF(E37="","",IF(②選手情報入力!M45="","",IF(I37=1,VLOOKUP(②選手情報入力!M45,種目情報!$A$4:$B$16,2,FALSE),VLOOKUP(②選手情報入力!M45,種目情報!$E$4:$F$17,2,FALSE))))</f>
        <v/>
      </c>
      <c r="X37" t="str">
        <f>IF(E37="","",IF(②選手情報入力!N45="","",②選手情報入力!N45))</f>
        <v/>
      </c>
      <c r="Y37" s="39" t="str">
        <f>IF(E37="","",IF(②選手情報入力!M45="","",0))</f>
        <v/>
      </c>
      <c r="Z37" t="str">
        <f>IF(E37="","",IF(②選手情報入力!M45="","",IF(I37=1,VLOOKUP(②選手情報入力!M45,種目情報!$A$4:$C$16,3,FALSE),VLOOKUP(②選手情報入力!M45,種目情報!$E$4:$G$17,3,FALSE))))</f>
        <v/>
      </c>
      <c r="AA37" t="str">
        <f>IF(E37="","",IF(②選手情報入力!O45="","",IF(I37=1,種目情報!$J$4,種目情報!$J$6)))</f>
        <v/>
      </c>
      <c r="AB37" t="str">
        <f>IF(E37="","",IF(②選手情報入力!O45="","",IF(I37=1,IF(②選手情報入力!$O$5="","",②選手情報入力!$O$5),IF(②選手情報入力!$O$6="","",②選手情報入力!$O$6))))</f>
        <v/>
      </c>
      <c r="AC37" t="str">
        <f>IF(E37="","",IF(②選手情報入力!O45="","",0))</f>
        <v/>
      </c>
      <c r="AD37" t="str">
        <f>IF(E37="","",IF(②選手情報入力!O45="","",2))</f>
        <v/>
      </c>
      <c r="AE37" t="str">
        <f>IF(E37="","",IF(②選手情報入力!P45="","",IF(I37=1,種目情報!$J$5,種目情報!$J$7)))</f>
        <v/>
      </c>
      <c r="AF37" t="str">
        <f>IF(E37="","",IF(②選手情報入力!P45="","",IF(I37=1,IF(②選手情報入力!$P$5="","",②選手情報入力!$P$5),IF(②選手情報入力!$P$6="","",②選手情報入力!$P$6))))</f>
        <v/>
      </c>
      <c r="AG37" t="str">
        <f>IF(E37="","",IF(②選手情報入力!P45="","",0))</f>
        <v/>
      </c>
      <c r="AH37" t="str">
        <f>IF(E37="","",IF(②選手情報入力!P45="","",2))</f>
        <v/>
      </c>
    </row>
    <row r="38" spans="1:34">
      <c r="A38" t="str">
        <f>IF(E38="","",I38*1000000+①団体情報入力!$D$3*1000+②選手情報入力!A46)</f>
        <v/>
      </c>
      <c r="B38" t="str">
        <f>IF(E38="","",①団体情報入力!$D$3)</f>
        <v/>
      </c>
      <c r="D38" t="str">
        <f>IF(②選手情報入力!B46="","",②選手情報入力!B46)</f>
        <v/>
      </c>
      <c r="E38" t="str">
        <f>IF(②選手情報入力!C46="","",②選手情報入力!C46)</f>
        <v/>
      </c>
      <c r="F38" t="str">
        <f>IF(E38="","",②選手情報入力!D46)</f>
        <v/>
      </c>
      <c r="G38" t="str">
        <f>IF(E38="","",②選手情報入力!E46)</f>
        <v/>
      </c>
      <c r="H38" t="str">
        <f t="shared" si="0"/>
        <v/>
      </c>
      <c r="I38" t="str">
        <f>IF(E38="","",IF(②選手情報入力!G46="男",1,2))</f>
        <v/>
      </c>
      <c r="J38" t="str">
        <f>IF(E38="","",IF(②選手情報入力!H46="","",②選手情報入力!H46))</f>
        <v/>
      </c>
      <c r="L38" t="str">
        <f t="shared" si="1"/>
        <v/>
      </c>
      <c r="M38" t="str">
        <f t="shared" si="2"/>
        <v/>
      </c>
      <c r="O38" t="str">
        <f>IF(E38="","",IF(②選手情報入力!I46="","",IF(I38=1,VLOOKUP(②選手情報入力!I46,種目情報!$A$4:$B$16,2,FALSE),VLOOKUP(②選手情報入力!I46,種目情報!$E$4:$F$17,2,FALSE))))</f>
        <v/>
      </c>
      <c r="P38" t="str">
        <f>IF(E38="","",IF(②選手情報入力!J46="","",②選手情報入力!J46))</f>
        <v/>
      </c>
      <c r="Q38" s="39" t="str">
        <f>IF(E38="","",IF(②選手情報入力!I46="","",0))</f>
        <v/>
      </c>
      <c r="R38" t="str">
        <f>IF(E38="","",IF(②選手情報入力!I46="","",IF(I38=1,VLOOKUP(②選手情報入力!I46,種目情報!$A$4:$C$16,3,FALSE),VLOOKUP(②選手情報入力!I46,種目情報!$E$4:$G$17,3,FALSE))))</f>
        <v/>
      </c>
      <c r="S38" t="str">
        <f>IF(E38="","",IF(②選手情報入力!K46="","",IF(I38=1,VLOOKUP(②選手情報入力!K46,種目情報!$A$4:$B$16,2,FALSE),VLOOKUP(②選手情報入力!K46,種目情報!$E$4:$F$17,2,FALSE))))</f>
        <v/>
      </c>
      <c r="T38" t="str">
        <f>IF(E38="","",IF(②選手情報入力!L46="","",②選手情報入力!L46))</f>
        <v/>
      </c>
      <c r="U38" s="39" t="str">
        <f>IF(E38="","",IF(②選手情報入力!K46="","",0))</f>
        <v/>
      </c>
      <c r="V38" t="str">
        <f>IF(E38="","",IF(②選手情報入力!K46="","",IF(I38=1,VLOOKUP(②選手情報入力!K46,種目情報!$A$4:$C$16,3,FALSE),VLOOKUP(②選手情報入力!K46,種目情報!$E$4:$G$17,3,FALSE))))</f>
        <v/>
      </c>
      <c r="W38" t="str">
        <f>IF(E38="","",IF(②選手情報入力!M46="","",IF(I38=1,VLOOKUP(②選手情報入力!M46,種目情報!$A$4:$B$16,2,FALSE),VLOOKUP(②選手情報入力!M46,種目情報!$E$4:$F$17,2,FALSE))))</f>
        <v/>
      </c>
      <c r="X38" t="str">
        <f>IF(E38="","",IF(②選手情報入力!N46="","",②選手情報入力!N46))</f>
        <v/>
      </c>
      <c r="Y38" s="39" t="str">
        <f>IF(E38="","",IF(②選手情報入力!M46="","",0))</f>
        <v/>
      </c>
      <c r="Z38" t="str">
        <f>IF(E38="","",IF(②選手情報入力!M46="","",IF(I38=1,VLOOKUP(②選手情報入力!M46,種目情報!$A$4:$C$16,3,FALSE),VLOOKUP(②選手情報入力!M46,種目情報!$E$4:$G$17,3,FALSE))))</f>
        <v/>
      </c>
      <c r="AA38" t="str">
        <f>IF(E38="","",IF(②選手情報入力!O46="","",IF(I38=1,種目情報!$J$4,種目情報!$J$6)))</f>
        <v/>
      </c>
      <c r="AB38" t="str">
        <f>IF(E38="","",IF(②選手情報入力!O46="","",IF(I38=1,IF(②選手情報入力!$O$5="","",②選手情報入力!$O$5),IF(②選手情報入力!$O$6="","",②選手情報入力!$O$6))))</f>
        <v/>
      </c>
      <c r="AC38" t="str">
        <f>IF(E38="","",IF(②選手情報入力!O46="","",0))</f>
        <v/>
      </c>
      <c r="AD38" t="str">
        <f>IF(E38="","",IF(②選手情報入力!O46="","",2))</f>
        <v/>
      </c>
      <c r="AE38" t="str">
        <f>IF(E38="","",IF(②選手情報入力!P46="","",IF(I38=1,種目情報!$J$5,種目情報!$J$7)))</f>
        <v/>
      </c>
      <c r="AF38" t="str">
        <f>IF(E38="","",IF(②選手情報入力!P46="","",IF(I38=1,IF(②選手情報入力!$P$5="","",②選手情報入力!$P$5),IF(②選手情報入力!$P$6="","",②選手情報入力!$P$6))))</f>
        <v/>
      </c>
      <c r="AG38" t="str">
        <f>IF(E38="","",IF(②選手情報入力!P46="","",0))</f>
        <v/>
      </c>
      <c r="AH38" t="str">
        <f>IF(E38="","",IF(②選手情報入力!P46="","",2))</f>
        <v/>
      </c>
    </row>
    <row r="39" spans="1:34">
      <c r="A39" t="str">
        <f>IF(E39="","",I39*1000000+①団体情報入力!$D$3*1000+②選手情報入力!A47)</f>
        <v/>
      </c>
      <c r="B39" t="str">
        <f>IF(E39="","",①団体情報入力!$D$3)</f>
        <v/>
      </c>
      <c r="D39" t="str">
        <f>IF(②選手情報入力!B47="","",②選手情報入力!B47)</f>
        <v/>
      </c>
      <c r="E39" t="str">
        <f>IF(②選手情報入力!C47="","",②選手情報入力!C47)</f>
        <v/>
      </c>
      <c r="F39" t="str">
        <f>IF(E39="","",②選手情報入力!D47)</f>
        <v/>
      </c>
      <c r="G39" t="str">
        <f>IF(E39="","",②選手情報入力!E47)</f>
        <v/>
      </c>
      <c r="H39" t="str">
        <f t="shared" si="0"/>
        <v/>
      </c>
      <c r="I39" t="str">
        <f>IF(E39="","",IF(②選手情報入力!G47="男",1,2))</f>
        <v/>
      </c>
      <c r="J39" t="str">
        <f>IF(E39="","",IF(②選手情報入力!H47="","",②選手情報入力!H47))</f>
        <v/>
      </c>
      <c r="L39" t="str">
        <f t="shared" si="1"/>
        <v/>
      </c>
      <c r="M39" t="str">
        <f t="shared" si="2"/>
        <v/>
      </c>
      <c r="O39" t="str">
        <f>IF(E39="","",IF(②選手情報入力!I47="","",IF(I39=1,VLOOKUP(②選手情報入力!I47,種目情報!$A$4:$B$16,2,FALSE),VLOOKUP(②選手情報入力!I47,種目情報!$E$4:$F$17,2,FALSE))))</f>
        <v/>
      </c>
      <c r="P39" t="str">
        <f>IF(E39="","",IF(②選手情報入力!J47="","",②選手情報入力!J47))</f>
        <v/>
      </c>
      <c r="Q39" s="39" t="str">
        <f>IF(E39="","",IF(②選手情報入力!I47="","",0))</f>
        <v/>
      </c>
      <c r="R39" t="str">
        <f>IF(E39="","",IF(②選手情報入力!I47="","",IF(I39=1,VLOOKUP(②選手情報入力!I47,種目情報!$A$4:$C$16,3,FALSE),VLOOKUP(②選手情報入力!I47,種目情報!$E$4:$G$17,3,FALSE))))</f>
        <v/>
      </c>
      <c r="S39" t="str">
        <f>IF(E39="","",IF(②選手情報入力!K47="","",IF(I39=1,VLOOKUP(②選手情報入力!K47,種目情報!$A$4:$B$16,2,FALSE),VLOOKUP(②選手情報入力!K47,種目情報!$E$4:$F$17,2,FALSE))))</f>
        <v/>
      </c>
      <c r="T39" t="str">
        <f>IF(E39="","",IF(②選手情報入力!L47="","",②選手情報入力!L47))</f>
        <v/>
      </c>
      <c r="U39" s="39" t="str">
        <f>IF(E39="","",IF(②選手情報入力!K47="","",0))</f>
        <v/>
      </c>
      <c r="V39" t="str">
        <f>IF(E39="","",IF(②選手情報入力!K47="","",IF(I39=1,VLOOKUP(②選手情報入力!K47,種目情報!$A$4:$C$16,3,FALSE),VLOOKUP(②選手情報入力!K47,種目情報!$E$4:$G$17,3,FALSE))))</f>
        <v/>
      </c>
      <c r="W39" t="str">
        <f>IF(E39="","",IF(②選手情報入力!M47="","",IF(I39=1,VLOOKUP(②選手情報入力!M47,種目情報!$A$4:$B$16,2,FALSE),VLOOKUP(②選手情報入力!M47,種目情報!$E$4:$F$17,2,FALSE))))</f>
        <v/>
      </c>
      <c r="X39" t="str">
        <f>IF(E39="","",IF(②選手情報入力!N47="","",②選手情報入力!N47))</f>
        <v/>
      </c>
      <c r="Y39" s="39" t="str">
        <f>IF(E39="","",IF(②選手情報入力!M47="","",0))</f>
        <v/>
      </c>
      <c r="Z39" t="str">
        <f>IF(E39="","",IF(②選手情報入力!M47="","",IF(I39=1,VLOOKUP(②選手情報入力!M47,種目情報!$A$4:$C$16,3,FALSE),VLOOKUP(②選手情報入力!M47,種目情報!$E$4:$G$17,3,FALSE))))</f>
        <v/>
      </c>
      <c r="AA39" t="str">
        <f>IF(E39="","",IF(②選手情報入力!O47="","",IF(I39=1,種目情報!$J$4,種目情報!$J$6)))</f>
        <v/>
      </c>
      <c r="AB39" t="str">
        <f>IF(E39="","",IF(②選手情報入力!O47="","",IF(I39=1,IF(②選手情報入力!$O$5="","",②選手情報入力!$O$5),IF(②選手情報入力!$O$6="","",②選手情報入力!$O$6))))</f>
        <v/>
      </c>
      <c r="AC39" t="str">
        <f>IF(E39="","",IF(②選手情報入力!O47="","",0))</f>
        <v/>
      </c>
      <c r="AD39" t="str">
        <f>IF(E39="","",IF(②選手情報入力!O47="","",2))</f>
        <v/>
      </c>
      <c r="AE39" t="str">
        <f>IF(E39="","",IF(②選手情報入力!P47="","",IF(I39=1,種目情報!$J$5,種目情報!$J$7)))</f>
        <v/>
      </c>
      <c r="AF39" t="str">
        <f>IF(E39="","",IF(②選手情報入力!P47="","",IF(I39=1,IF(②選手情報入力!$P$5="","",②選手情報入力!$P$5),IF(②選手情報入力!$P$6="","",②選手情報入力!$P$6))))</f>
        <v/>
      </c>
      <c r="AG39" t="str">
        <f>IF(E39="","",IF(②選手情報入力!P47="","",0))</f>
        <v/>
      </c>
      <c r="AH39" t="str">
        <f>IF(E39="","",IF(②選手情報入力!P47="","",2))</f>
        <v/>
      </c>
    </row>
    <row r="40" spans="1:34">
      <c r="A40" t="str">
        <f>IF(E40="","",I40*1000000+①団体情報入力!$D$3*1000+②選手情報入力!A48)</f>
        <v/>
      </c>
      <c r="B40" t="str">
        <f>IF(E40="","",①団体情報入力!$D$3)</f>
        <v/>
      </c>
      <c r="D40" t="str">
        <f>IF(②選手情報入力!B48="","",②選手情報入力!B48)</f>
        <v/>
      </c>
      <c r="E40" t="str">
        <f>IF(②選手情報入力!C48="","",②選手情報入力!C48)</f>
        <v/>
      </c>
      <c r="F40" t="str">
        <f>IF(E40="","",②選手情報入力!D48)</f>
        <v/>
      </c>
      <c r="G40" t="str">
        <f>IF(E40="","",②選手情報入力!E48)</f>
        <v/>
      </c>
      <c r="H40" t="str">
        <f t="shared" si="0"/>
        <v/>
      </c>
      <c r="I40" t="str">
        <f>IF(E40="","",IF(②選手情報入力!G48="男",1,2))</f>
        <v/>
      </c>
      <c r="J40" t="str">
        <f>IF(E40="","",IF(②選手情報入力!H48="","",②選手情報入力!H48))</f>
        <v/>
      </c>
      <c r="L40" t="str">
        <f t="shared" si="1"/>
        <v/>
      </c>
      <c r="M40" t="str">
        <f t="shared" si="2"/>
        <v/>
      </c>
      <c r="O40" t="str">
        <f>IF(E40="","",IF(②選手情報入力!I48="","",IF(I40=1,VLOOKUP(②選手情報入力!I48,種目情報!$A$4:$B$16,2,FALSE),VLOOKUP(②選手情報入力!I48,種目情報!$E$4:$F$17,2,FALSE))))</f>
        <v/>
      </c>
      <c r="P40" t="str">
        <f>IF(E40="","",IF(②選手情報入力!J48="","",②選手情報入力!J48))</f>
        <v/>
      </c>
      <c r="Q40" s="39" t="str">
        <f>IF(E40="","",IF(②選手情報入力!I48="","",0))</f>
        <v/>
      </c>
      <c r="R40" t="str">
        <f>IF(E40="","",IF(②選手情報入力!I48="","",IF(I40=1,VLOOKUP(②選手情報入力!I48,種目情報!$A$4:$C$16,3,FALSE),VLOOKUP(②選手情報入力!I48,種目情報!$E$4:$G$17,3,FALSE))))</f>
        <v/>
      </c>
      <c r="S40" t="str">
        <f>IF(E40="","",IF(②選手情報入力!K48="","",IF(I40=1,VLOOKUP(②選手情報入力!K48,種目情報!$A$4:$B$16,2,FALSE),VLOOKUP(②選手情報入力!K48,種目情報!$E$4:$F$17,2,FALSE))))</f>
        <v/>
      </c>
      <c r="T40" t="str">
        <f>IF(E40="","",IF(②選手情報入力!L48="","",②選手情報入力!L48))</f>
        <v/>
      </c>
      <c r="U40" s="39" t="str">
        <f>IF(E40="","",IF(②選手情報入力!K48="","",0))</f>
        <v/>
      </c>
      <c r="V40" t="str">
        <f>IF(E40="","",IF(②選手情報入力!K48="","",IF(I40=1,VLOOKUP(②選手情報入力!K48,種目情報!$A$4:$C$16,3,FALSE),VLOOKUP(②選手情報入力!K48,種目情報!$E$4:$G$17,3,FALSE))))</f>
        <v/>
      </c>
      <c r="W40" t="str">
        <f>IF(E40="","",IF(②選手情報入力!M48="","",IF(I40=1,VLOOKUP(②選手情報入力!M48,種目情報!$A$4:$B$16,2,FALSE),VLOOKUP(②選手情報入力!M48,種目情報!$E$4:$F$17,2,FALSE))))</f>
        <v/>
      </c>
      <c r="X40" t="str">
        <f>IF(E40="","",IF(②選手情報入力!N48="","",②選手情報入力!N48))</f>
        <v/>
      </c>
      <c r="Y40" s="39" t="str">
        <f>IF(E40="","",IF(②選手情報入力!M48="","",0))</f>
        <v/>
      </c>
      <c r="Z40" t="str">
        <f>IF(E40="","",IF(②選手情報入力!M48="","",IF(I40=1,VLOOKUP(②選手情報入力!M48,種目情報!$A$4:$C$16,3,FALSE),VLOOKUP(②選手情報入力!M48,種目情報!$E$4:$G$17,3,FALSE))))</f>
        <v/>
      </c>
      <c r="AA40" t="str">
        <f>IF(E40="","",IF(②選手情報入力!O48="","",IF(I40=1,種目情報!$J$4,種目情報!$J$6)))</f>
        <v/>
      </c>
      <c r="AB40" t="str">
        <f>IF(E40="","",IF(②選手情報入力!O48="","",IF(I40=1,IF(②選手情報入力!$O$5="","",②選手情報入力!$O$5),IF(②選手情報入力!$O$6="","",②選手情報入力!$O$6))))</f>
        <v/>
      </c>
      <c r="AC40" t="str">
        <f>IF(E40="","",IF(②選手情報入力!O48="","",0))</f>
        <v/>
      </c>
      <c r="AD40" t="str">
        <f>IF(E40="","",IF(②選手情報入力!O48="","",2))</f>
        <v/>
      </c>
      <c r="AE40" t="str">
        <f>IF(E40="","",IF(②選手情報入力!P48="","",IF(I40=1,種目情報!$J$5,種目情報!$J$7)))</f>
        <v/>
      </c>
      <c r="AF40" t="str">
        <f>IF(E40="","",IF(②選手情報入力!P48="","",IF(I40=1,IF(②選手情報入力!$P$5="","",②選手情報入力!$P$5),IF(②選手情報入力!$P$6="","",②選手情報入力!$P$6))))</f>
        <v/>
      </c>
      <c r="AG40" t="str">
        <f>IF(E40="","",IF(②選手情報入力!P48="","",0))</f>
        <v/>
      </c>
      <c r="AH40" t="str">
        <f>IF(E40="","",IF(②選手情報入力!P48="","",2))</f>
        <v/>
      </c>
    </row>
    <row r="41" spans="1:34">
      <c r="A41" t="str">
        <f>IF(E41="","",I41*1000000+①団体情報入力!$D$3*1000+②選手情報入力!A49)</f>
        <v/>
      </c>
      <c r="B41" t="str">
        <f>IF(E41="","",①団体情報入力!$D$3)</f>
        <v/>
      </c>
      <c r="D41" t="str">
        <f>IF(②選手情報入力!B49="","",②選手情報入力!B49)</f>
        <v/>
      </c>
      <c r="E41" t="str">
        <f>IF(②選手情報入力!C49="","",②選手情報入力!C49)</f>
        <v/>
      </c>
      <c r="F41" t="str">
        <f>IF(E41="","",②選手情報入力!D49)</f>
        <v/>
      </c>
      <c r="G41" t="str">
        <f>IF(E41="","",②選手情報入力!E49)</f>
        <v/>
      </c>
      <c r="H41" t="str">
        <f t="shared" si="0"/>
        <v/>
      </c>
      <c r="I41" t="str">
        <f>IF(E41="","",IF(②選手情報入力!G49="男",1,2))</f>
        <v/>
      </c>
      <c r="J41" t="str">
        <f>IF(E41="","",IF(②選手情報入力!H49="","",②選手情報入力!H49))</f>
        <v/>
      </c>
      <c r="L41" t="str">
        <f t="shared" si="1"/>
        <v/>
      </c>
      <c r="M41" t="str">
        <f t="shared" si="2"/>
        <v/>
      </c>
      <c r="O41" t="str">
        <f>IF(E41="","",IF(②選手情報入力!I49="","",IF(I41=1,VLOOKUP(②選手情報入力!I49,種目情報!$A$4:$B$16,2,FALSE),VLOOKUP(②選手情報入力!I49,種目情報!$E$4:$F$17,2,FALSE))))</f>
        <v/>
      </c>
      <c r="P41" t="str">
        <f>IF(E41="","",IF(②選手情報入力!J49="","",②選手情報入力!J49))</f>
        <v/>
      </c>
      <c r="Q41" s="39" t="str">
        <f>IF(E41="","",IF(②選手情報入力!I49="","",0))</f>
        <v/>
      </c>
      <c r="R41" t="str">
        <f>IF(E41="","",IF(②選手情報入力!I49="","",IF(I41=1,VLOOKUP(②選手情報入力!I49,種目情報!$A$4:$C$16,3,FALSE),VLOOKUP(②選手情報入力!I49,種目情報!$E$4:$G$17,3,FALSE))))</f>
        <v/>
      </c>
      <c r="S41" t="str">
        <f>IF(E41="","",IF(②選手情報入力!K49="","",IF(I41=1,VLOOKUP(②選手情報入力!K49,種目情報!$A$4:$B$16,2,FALSE),VLOOKUP(②選手情報入力!K49,種目情報!$E$4:$F$17,2,FALSE))))</f>
        <v/>
      </c>
      <c r="T41" t="str">
        <f>IF(E41="","",IF(②選手情報入力!L49="","",②選手情報入力!L49))</f>
        <v/>
      </c>
      <c r="U41" s="39" t="str">
        <f>IF(E41="","",IF(②選手情報入力!K49="","",0))</f>
        <v/>
      </c>
      <c r="V41" t="str">
        <f>IF(E41="","",IF(②選手情報入力!K49="","",IF(I41=1,VLOOKUP(②選手情報入力!K49,種目情報!$A$4:$C$16,3,FALSE),VLOOKUP(②選手情報入力!K49,種目情報!$E$4:$G$17,3,FALSE))))</f>
        <v/>
      </c>
      <c r="W41" t="str">
        <f>IF(E41="","",IF(②選手情報入力!M49="","",IF(I41=1,VLOOKUP(②選手情報入力!M49,種目情報!$A$4:$B$16,2,FALSE),VLOOKUP(②選手情報入力!M49,種目情報!$E$4:$F$17,2,FALSE))))</f>
        <v/>
      </c>
      <c r="X41" t="str">
        <f>IF(E41="","",IF(②選手情報入力!N49="","",②選手情報入力!N49))</f>
        <v/>
      </c>
      <c r="Y41" s="39" t="str">
        <f>IF(E41="","",IF(②選手情報入力!M49="","",0))</f>
        <v/>
      </c>
      <c r="Z41" t="str">
        <f>IF(E41="","",IF(②選手情報入力!M49="","",IF(I41=1,VLOOKUP(②選手情報入力!M49,種目情報!$A$4:$C$16,3,FALSE),VLOOKUP(②選手情報入力!M49,種目情報!$E$4:$G$17,3,FALSE))))</f>
        <v/>
      </c>
      <c r="AA41" t="str">
        <f>IF(E41="","",IF(②選手情報入力!O49="","",IF(I41=1,種目情報!$J$4,種目情報!$J$6)))</f>
        <v/>
      </c>
      <c r="AB41" t="str">
        <f>IF(E41="","",IF(②選手情報入力!O49="","",IF(I41=1,IF(②選手情報入力!$O$5="","",②選手情報入力!$O$5),IF(②選手情報入力!$O$6="","",②選手情報入力!$O$6))))</f>
        <v/>
      </c>
      <c r="AC41" t="str">
        <f>IF(E41="","",IF(②選手情報入力!O49="","",0))</f>
        <v/>
      </c>
      <c r="AD41" t="str">
        <f>IF(E41="","",IF(②選手情報入力!O49="","",2))</f>
        <v/>
      </c>
      <c r="AE41" t="str">
        <f>IF(E41="","",IF(②選手情報入力!P49="","",IF(I41=1,種目情報!$J$5,種目情報!$J$7)))</f>
        <v/>
      </c>
      <c r="AF41" t="str">
        <f>IF(E41="","",IF(②選手情報入力!P49="","",IF(I41=1,IF(②選手情報入力!$P$5="","",②選手情報入力!$P$5),IF(②選手情報入力!$P$6="","",②選手情報入力!$P$6))))</f>
        <v/>
      </c>
      <c r="AG41" t="str">
        <f>IF(E41="","",IF(②選手情報入力!P49="","",0))</f>
        <v/>
      </c>
      <c r="AH41" t="str">
        <f>IF(E41="","",IF(②選手情報入力!P49="","",2))</f>
        <v/>
      </c>
    </row>
    <row r="42" spans="1:34">
      <c r="A42" t="str">
        <f>IF(E42="","",I42*1000000+①団体情報入力!$D$3*1000+②選手情報入力!A50)</f>
        <v/>
      </c>
      <c r="B42" t="str">
        <f>IF(E42="","",①団体情報入力!$D$3)</f>
        <v/>
      </c>
      <c r="D42" t="str">
        <f>IF(②選手情報入力!B50="","",②選手情報入力!B50)</f>
        <v/>
      </c>
      <c r="E42" t="str">
        <f>IF(②選手情報入力!C50="","",②選手情報入力!C50)</f>
        <v/>
      </c>
      <c r="F42" t="str">
        <f>IF(E42="","",②選手情報入力!D50)</f>
        <v/>
      </c>
      <c r="G42" t="str">
        <f>IF(E42="","",②選手情報入力!E50)</f>
        <v/>
      </c>
      <c r="H42" t="str">
        <f t="shared" si="0"/>
        <v/>
      </c>
      <c r="I42" t="str">
        <f>IF(E42="","",IF(②選手情報入力!G50="男",1,2))</f>
        <v/>
      </c>
      <c r="J42" t="str">
        <f>IF(E42="","",IF(②選手情報入力!H50="","",②選手情報入力!H50))</f>
        <v/>
      </c>
      <c r="L42" t="str">
        <f t="shared" si="1"/>
        <v/>
      </c>
      <c r="M42" t="str">
        <f t="shared" si="2"/>
        <v/>
      </c>
      <c r="O42" t="str">
        <f>IF(E42="","",IF(②選手情報入力!I50="","",IF(I42=1,VLOOKUP(②選手情報入力!I50,種目情報!$A$4:$B$16,2,FALSE),VLOOKUP(②選手情報入力!I50,種目情報!$E$4:$F$17,2,FALSE))))</f>
        <v/>
      </c>
      <c r="P42" t="str">
        <f>IF(E42="","",IF(②選手情報入力!J50="","",②選手情報入力!J50))</f>
        <v/>
      </c>
      <c r="Q42" s="39" t="str">
        <f>IF(E42="","",IF(②選手情報入力!I50="","",0))</f>
        <v/>
      </c>
      <c r="R42" t="str">
        <f>IF(E42="","",IF(②選手情報入力!I50="","",IF(I42=1,VLOOKUP(②選手情報入力!I50,種目情報!$A$4:$C$16,3,FALSE),VLOOKUP(②選手情報入力!I50,種目情報!$E$4:$G$17,3,FALSE))))</f>
        <v/>
      </c>
      <c r="S42" t="str">
        <f>IF(E42="","",IF(②選手情報入力!K50="","",IF(I42=1,VLOOKUP(②選手情報入力!K50,種目情報!$A$4:$B$16,2,FALSE),VLOOKUP(②選手情報入力!K50,種目情報!$E$4:$F$17,2,FALSE))))</f>
        <v/>
      </c>
      <c r="T42" t="str">
        <f>IF(E42="","",IF(②選手情報入力!L50="","",②選手情報入力!L50))</f>
        <v/>
      </c>
      <c r="U42" s="39" t="str">
        <f>IF(E42="","",IF(②選手情報入力!K50="","",0))</f>
        <v/>
      </c>
      <c r="V42" t="str">
        <f>IF(E42="","",IF(②選手情報入力!K50="","",IF(I42=1,VLOOKUP(②選手情報入力!K50,種目情報!$A$4:$C$16,3,FALSE),VLOOKUP(②選手情報入力!K50,種目情報!$E$4:$G$17,3,FALSE))))</f>
        <v/>
      </c>
      <c r="W42" t="str">
        <f>IF(E42="","",IF(②選手情報入力!M50="","",IF(I42=1,VLOOKUP(②選手情報入力!M50,種目情報!$A$4:$B$16,2,FALSE),VLOOKUP(②選手情報入力!M50,種目情報!$E$4:$F$17,2,FALSE))))</f>
        <v/>
      </c>
      <c r="X42" t="str">
        <f>IF(E42="","",IF(②選手情報入力!N50="","",②選手情報入力!N50))</f>
        <v/>
      </c>
      <c r="Y42" s="39" t="str">
        <f>IF(E42="","",IF(②選手情報入力!M50="","",0))</f>
        <v/>
      </c>
      <c r="Z42" t="str">
        <f>IF(E42="","",IF(②選手情報入力!M50="","",IF(I42=1,VLOOKUP(②選手情報入力!M50,種目情報!$A$4:$C$16,3,FALSE),VLOOKUP(②選手情報入力!M50,種目情報!$E$4:$G$17,3,FALSE))))</f>
        <v/>
      </c>
      <c r="AA42" t="str">
        <f>IF(E42="","",IF(②選手情報入力!O50="","",IF(I42=1,種目情報!$J$4,種目情報!$J$6)))</f>
        <v/>
      </c>
      <c r="AB42" t="str">
        <f>IF(E42="","",IF(②選手情報入力!O50="","",IF(I42=1,IF(②選手情報入力!$O$5="","",②選手情報入力!$O$5),IF(②選手情報入力!$O$6="","",②選手情報入力!$O$6))))</f>
        <v/>
      </c>
      <c r="AC42" t="str">
        <f>IF(E42="","",IF(②選手情報入力!O50="","",0))</f>
        <v/>
      </c>
      <c r="AD42" t="str">
        <f>IF(E42="","",IF(②選手情報入力!O50="","",2))</f>
        <v/>
      </c>
      <c r="AE42" t="str">
        <f>IF(E42="","",IF(②選手情報入力!P50="","",IF(I42=1,種目情報!$J$5,種目情報!$J$7)))</f>
        <v/>
      </c>
      <c r="AF42" t="str">
        <f>IF(E42="","",IF(②選手情報入力!P50="","",IF(I42=1,IF(②選手情報入力!$P$5="","",②選手情報入力!$P$5),IF(②選手情報入力!$P$6="","",②選手情報入力!$P$6))))</f>
        <v/>
      </c>
      <c r="AG42" t="str">
        <f>IF(E42="","",IF(②選手情報入力!P50="","",0))</f>
        <v/>
      </c>
      <c r="AH42" t="str">
        <f>IF(E42="","",IF(②選手情報入力!P50="","",2))</f>
        <v/>
      </c>
    </row>
    <row r="43" spans="1:34">
      <c r="A43" t="str">
        <f>IF(E43="","",I43*1000000+①団体情報入力!$D$3*1000+②選手情報入力!A51)</f>
        <v/>
      </c>
      <c r="B43" t="str">
        <f>IF(E43="","",①団体情報入力!$D$3)</f>
        <v/>
      </c>
      <c r="D43" t="str">
        <f>IF(②選手情報入力!B51="","",②選手情報入力!B51)</f>
        <v/>
      </c>
      <c r="E43" t="str">
        <f>IF(②選手情報入力!C51="","",②選手情報入力!C51)</f>
        <v/>
      </c>
      <c r="F43" t="str">
        <f>IF(E43="","",②選手情報入力!D51)</f>
        <v/>
      </c>
      <c r="G43" t="str">
        <f>IF(E43="","",②選手情報入力!E51)</f>
        <v/>
      </c>
      <c r="H43" t="str">
        <f t="shared" si="0"/>
        <v/>
      </c>
      <c r="I43" t="str">
        <f>IF(E43="","",IF(②選手情報入力!G51="男",1,2))</f>
        <v/>
      </c>
      <c r="J43" t="str">
        <f>IF(E43="","",IF(②選手情報入力!H51="","",②選手情報入力!H51))</f>
        <v/>
      </c>
      <c r="L43" t="str">
        <f t="shared" si="1"/>
        <v/>
      </c>
      <c r="M43" t="str">
        <f t="shared" si="2"/>
        <v/>
      </c>
      <c r="O43" t="str">
        <f>IF(E43="","",IF(②選手情報入力!I51="","",IF(I43=1,VLOOKUP(②選手情報入力!I51,種目情報!$A$4:$B$16,2,FALSE),VLOOKUP(②選手情報入力!I51,種目情報!$E$4:$F$17,2,FALSE))))</f>
        <v/>
      </c>
      <c r="P43" t="str">
        <f>IF(E43="","",IF(②選手情報入力!J51="","",②選手情報入力!J51))</f>
        <v/>
      </c>
      <c r="Q43" s="39" t="str">
        <f>IF(E43="","",IF(②選手情報入力!I51="","",0))</f>
        <v/>
      </c>
      <c r="R43" t="str">
        <f>IF(E43="","",IF(②選手情報入力!I51="","",IF(I43=1,VLOOKUP(②選手情報入力!I51,種目情報!$A$4:$C$16,3,FALSE),VLOOKUP(②選手情報入力!I51,種目情報!$E$4:$G$17,3,FALSE))))</f>
        <v/>
      </c>
      <c r="S43" t="str">
        <f>IF(E43="","",IF(②選手情報入力!K51="","",IF(I43=1,VLOOKUP(②選手情報入力!K51,種目情報!$A$4:$B$16,2,FALSE),VLOOKUP(②選手情報入力!K51,種目情報!$E$4:$F$17,2,FALSE))))</f>
        <v/>
      </c>
      <c r="T43" t="str">
        <f>IF(E43="","",IF(②選手情報入力!L51="","",②選手情報入力!L51))</f>
        <v/>
      </c>
      <c r="U43" s="39" t="str">
        <f>IF(E43="","",IF(②選手情報入力!K51="","",0))</f>
        <v/>
      </c>
      <c r="V43" t="str">
        <f>IF(E43="","",IF(②選手情報入力!K51="","",IF(I43=1,VLOOKUP(②選手情報入力!K51,種目情報!$A$4:$C$16,3,FALSE),VLOOKUP(②選手情報入力!K51,種目情報!$E$4:$G$17,3,FALSE))))</f>
        <v/>
      </c>
      <c r="W43" t="str">
        <f>IF(E43="","",IF(②選手情報入力!M51="","",IF(I43=1,VLOOKUP(②選手情報入力!M51,種目情報!$A$4:$B$16,2,FALSE),VLOOKUP(②選手情報入力!M51,種目情報!$E$4:$F$17,2,FALSE))))</f>
        <v/>
      </c>
      <c r="X43" t="str">
        <f>IF(E43="","",IF(②選手情報入力!N51="","",②選手情報入力!N51))</f>
        <v/>
      </c>
      <c r="Y43" s="39" t="str">
        <f>IF(E43="","",IF(②選手情報入力!M51="","",0))</f>
        <v/>
      </c>
      <c r="Z43" t="str">
        <f>IF(E43="","",IF(②選手情報入力!M51="","",IF(I43=1,VLOOKUP(②選手情報入力!M51,種目情報!$A$4:$C$16,3,FALSE),VLOOKUP(②選手情報入力!M51,種目情報!$E$4:$G$17,3,FALSE))))</f>
        <v/>
      </c>
      <c r="AA43" t="str">
        <f>IF(E43="","",IF(②選手情報入力!O51="","",IF(I43=1,種目情報!$J$4,種目情報!$J$6)))</f>
        <v/>
      </c>
      <c r="AB43" t="str">
        <f>IF(E43="","",IF(②選手情報入力!O51="","",IF(I43=1,IF(②選手情報入力!$O$5="","",②選手情報入力!$O$5),IF(②選手情報入力!$O$6="","",②選手情報入力!$O$6))))</f>
        <v/>
      </c>
      <c r="AC43" t="str">
        <f>IF(E43="","",IF(②選手情報入力!O51="","",0))</f>
        <v/>
      </c>
      <c r="AD43" t="str">
        <f>IF(E43="","",IF(②選手情報入力!O51="","",2))</f>
        <v/>
      </c>
      <c r="AE43" t="str">
        <f>IF(E43="","",IF(②選手情報入力!P51="","",IF(I43=1,種目情報!$J$5,種目情報!$J$7)))</f>
        <v/>
      </c>
      <c r="AF43" t="str">
        <f>IF(E43="","",IF(②選手情報入力!P51="","",IF(I43=1,IF(②選手情報入力!$P$5="","",②選手情報入力!$P$5),IF(②選手情報入力!$P$6="","",②選手情報入力!$P$6))))</f>
        <v/>
      </c>
      <c r="AG43" t="str">
        <f>IF(E43="","",IF(②選手情報入力!P51="","",0))</f>
        <v/>
      </c>
      <c r="AH43" t="str">
        <f>IF(E43="","",IF(②選手情報入力!P51="","",2))</f>
        <v/>
      </c>
    </row>
    <row r="44" spans="1:34">
      <c r="A44" t="str">
        <f>IF(E44="","",I44*1000000+①団体情報入力!$D$3*1000+②選手情報入力!A52)</f>
        <v/>
      </c>
      <c r="B44" t="str">
        <f>IF(E44="","",①団体情報入力!$D$3)</f>
        <v/>
      </c>
      <c r="D44" t="str">
        <f>IF(②選手情報入力!B52="","",②選手情報入力!B52)</f>
        <v/>
      </c>
      <c r="E44" t="str">
        <f>IF(②選手情報入力!C52="","",②選手情報入力!C52)</f>
        <v/>
      </c>
      <c r="F44" t="str">
        <f>IF(E44="","",②選手情報入力!D52)</f>
        <v/>
      </c>
      <c r="G44" t="str">
        <f>IF(E44="","",②選手情報入力!E52)</f>
        <v/>
      </c>
      <c r="H44" t="str">
        <f t="shared" si="0"/>
        <v/>
      </c>
      <c r="I44" t="str">
        <f>IF(E44="","",IF(②選手情報入力!G52="男",1,2))</f>
        <v/>
      </c>
      <c r="J44" t="str">
        <f>IF(E44="","",IF(②選手情報入力!H52="","",②選手情報入力!H52))</f>
        <v/>
      </c>
      <c r="L44" t="str">
        <f t="shared" si="1"/>
        <v/>
      </c>
      <c r="M44" t="str">
        <f t="shared" si="2"/>
        <v/>
      </c>
      <c r="O44" t="str">
        <f>IF(E44="","",IF(②選手情報入力!I52="","",IF(I44=1,VLOOKUP(②選手情報入力!I52,種目情報!$A$4:$B$16,2,FALSE),VLOOKUP(②選手情報入力!I52,種目情報!$E$4:$F$17,2,FALSE))))</f>
        <v/>
      </c>
      <c r="P44" t="str">
        <f>IF(E44="","",IF(②選手情報入力!J52="","",②選手情報入力!J52))</f>
        <v/>
      </c>
      <c r="Q44" s="39" t="str">
        <f>IF(E44="","",IF(②選手情報入力!I52="","",0))</f>
        <v/>
      </c>
      <c r="R44" t="str">
        <f>IF(E44="","",IF(②選手情報入力!I52="","",IF(I44=1,VLOOKUP(②選手情報入力!I52,種目情報!$A$4:$C$16,3,FALSE),VLOOKUP(②選手情報入力!I52,種目情報!$E$4:$G$17,3,FALSE))))</f>
        <v/>
      </c>
      <c r="S44" t="str">
        <f>IF(E44="","",IF(②選手情報入力!K52="","",IF(I44=1,VLOOKUP(②選手情報入力!K52,種目情報!$A$4:$B$16,2,FALSE),VLOOKUP(②選手情報入力!K52,種目情報!$E$4:$F$17,2,FALSE))))</f>
        <v/>
      </c>
      <c r="T44" t="str">
        <f>IF(E44="","",IF(②選手情報入力!L52="","",②選手情報入力!L52))</f>
        <v/>
      </c>
      <c r="U44" s="39" t="str">
        <f>IF(E44="","",IF(②選手情報入力!K52="","",0))</f>
        <v/>
      </c>
      <c r="V44" t="str">
        <f>IF(E44="","",IF(②選手情報入力!K52="","",IF(I44=1,VLOOKUP(②選手情報入力!K52,種目情報!$A$4:$C$16,3,FALSE),VLOOKUP(②選手情報入力!K52,種目情報!$E$4:$G$17,3,FALSE))))</f>
        <v/>
      </c>
      <c r="W44" t="str">
        <f>IF(E44="","",IF(②選手情報入力!M52="","",IF(I44=1,VLOOKUP(②選手情報入力!M52,種目情報!$A$4:$B$16,2,FALSE),VLOOKUP(②選手情報入力!M52,種目情報!$E$4:$F$17,2,FALSE))))</f>
        <v/>
      </c>
      <c r="X44" t="str">
        <f>IF(E44="","",IF(②選手情報入力!N52="","",②選手情報入力!N52))</f>
        <v/>
      </c>
      <c r="Y44" s="39" t="str">
        <f>IF(E44="","",IF(②選手情報入力!M52="","",0))</f>
        <v/>
      </c>
      <c r="Z44" t="str">
        <f>IF(E44="","",IF(②選手情報入力!M52="","",IF(I44=1,VLOOKUP(②選手情報入力!M52,種目情報!$A$4:$C$16,3,FALSE),VLOOKUP(②選手情報入力!M52,種目情報!$E$4:$G$17,3,FALSE))))</f>
        <v/>
      </c>
      <c r="AA44" t="str">
        <f>IF(E44="","",IF(②選手情報入力!O52="","",IF(I44=1,種目情報!$J$4,種目情報!$J$6)))</f>
        <v/>
      </c>
      <c r="AB44" t="str">
        <f>IF(E44="","",IF(②選手情報入力!O52="","",IF(I44=1,IF(②選手情報入力!$O$5="","",②選手情報入力!$O$5),IF(②選手情報入力!$O$6="","",②選手情報入力!$O$6))))</f>
        <v/>
      </c>
      <c r="AC44" t="str">
        <f>IF(E44="","",IF(②選手情報入力!O52="","",0))</f>
        <v/>
      </c>
      <c r="AD44" t="str">
        <f>IF(E44="","",IF(②選手情報入力!O52="","",2))</f>
        <v/>
      </c>
      <c r="AE44" t="str">
        <f>IF(E44="","",IF(②選手情報入力!P52="","",IF(I44=1,種目情報!$J$5,種目情報!$J$7)))</f>
        <v/>
      </c>
      <c r="AF44" t="str">
        <f>IF(E44="","",IF(②選手情報入力!P52="","",IF(I44=1,IF(②選手情報入力!$P$5="","",②選手情報入力!$P$5),IF(②選手情報入力!$P$6="","",②選手情報入力!$P$6))))</f>
        <v/>
      </c>
      <c r="AG44" t="str">
        <f>IF(E44="","",IF(②選手情報入力!P52="","",0))</f>
        <v/>
      </c>
      <c r="AH44" t="str">
        <f>IF(E44="","",IF(②選手情報入力!P52="","",2))</f>
        <v/>
      </c>
    </row>
    <row r="45" spans="1:34">
      <c r="A45" t="str">
        <f>IF(E45="","",I45*1000000+①団体情報入力!$D$3*1000+②選手情報入力!A53)</f>
        <v/>
      </c>
      <c r="B45" t="str">
        <f>IF(E45="","",①団体情報入力!$D$3)</f>
        <v/>
      </c>
      <c r="D45" t="str">
        <f>IF(②選手情報入力!B53="","",②選手情報入力!B53)</f>
        <v/>
      </c>
      <c r="E45" t="str">
        <f>IF(②選手情報入力!C53="","",②選手情報入力!C53)</f>
        <v/>
      </c>
      <c r="F45" t="str">
        <f>IF(E45="","",②選手情報入力!D53)</f>
        <v/>
      </c>
      <c r="G45" t="str">
        <f>IF(E45="","",②選手情報入力!E53)</f>
        <v/>
      </c>
      <c r="H45" t="str">
        <f t="shared" si="0"/>
        <v/>
      </c>
      <c r="I45" t="str">
        <f>IF(E45="","",IF(②選手情報入力!G53="男",1,2))</f>
        <v/>
      </c>
      <c r="J45" t="str">
        <f>IF(E45="","",IF(②選手情報入力!H53="","",②選手情報入力!H53))</f>
        <v/>
      </c>
      <c r="L45" t="str">
        <f t="shared" si="1"/>
        <v/>
      </c>
      <c r="M45" t="str">
        <f t="shared" si="2"/>
        <v/>
      </c>
      <c r="O45" t="str">
        <f>IF(E45="","",IF(②選手情報入力!I53="","",IF(I45=1,VLOOKUP(②選手情報入力!I53,種目情報!$A$4:$B$16,2,FALSE),VLOOKUP(②選手情報入力!I53,種目情報!$E$4:$F$17,2,FALSE))))</f>
        <v/>
      </c>
      <c r="P45" t="str">
        <f>IF(E45="","",IF(②選手情報入力!J53="","",②選手情報入力!J53))</f>
        <v/>
      </c>
      <c r="Q45" s="39" t="str">
        <f>IF(E45="","",IF(②選手情報入力!I53="","",0))</f>
        <v/>
      </c>
      <c r="R45" t="str">
        <f>IF(E45="","",IF(②選手情報入力!I53="","",IF(I45=1,VLOOKUP(②選手情報入力!I53,種目情報!$A$4:$C$16,3,FALSE),VLOOKUP(②選手情報入力!I53,種目情報!$E$4:$G$17,3,FALSE))))</f>
        <v/>
      </c>
      <c r="S45" t="str">
        <f>IF(E45="","",IF(②選手情報入力!K53="","",IF(I45=1,VLOOKUP(②選手情報入力!K53,種目情報!$A$4:$B$16,2,FALSE),VLOOKUP(②選手情報入力!K53,種目情報!$E$4:$F$17,2,FALSE))))</f>
        <v/>
      </c>
      <c r="T45" t="str">
        <f>IF(E45="","",IF(②選手情報入力!L53="","",②選手情報入力!L53))</f>
        <v/>
      </c>
      <c r="U45" s="39" t="str">
        <f>IF(E45="","",IF(②選手情報入力!K53="","",0))</f>
        <v/>
      </c>
      <c r="V45" t="str">
        <f>IF(E45="","",IF(②選手情報入力!K53="","",IF(I45=1,VLOOKUP(②選手情報入力!K53,種目情報!$A$4:$C$16,3,FALSE),VLOOKUP(②選手情報入力!K53,種目情報!$E$4:$G$17,3,FALSE))))</f>
        <v/>
      </c>
      <c r="W45" t="str">
        <f>IF(E45="","",IF(②選手情報入力!M53="","",IF(I45=1,VLOOKUP(②選手情報入力!M53,種目情報!$A$4:$B$16,2,FALSE),VLOOKUP(②選手情報入力!M53,種目情報!$E$4:$F$17,2,FALSE))))</f>
        <v/>
      </c>
      <c r="X45" t="str">
        <f>IF(E45="","",IF(②選手情報入力!N53="","",②選手情報入力!N53))</f>
        <v/>
      </c>
      <c r="Y45" s="39" t="str">
        <f>IF(E45="","",IF(②選手情報入力!M53="","",0))</f>
        <v/>
      </c>
      <c r="Z45" t="str">
        <f>IF(E45="","",IF(②選手情報入力!M53="","",IF(I45=1,VLOOKUP(②選手情報入力!M53,種目情報!$A$4:$C$16,3,FALSE),VLOOKUP(②選手情報入力!M53,種目情報!$E$4:$G$17,3,FALSE))))</f>
        <v/>
      </c>
      <c r="AA45" t="str">
        <f>IF(E45="","",IF(②選手情報入力!O53="","",IF(I45=1,種目情報!$J$4,種目情報!$J$6)))</f>
        <v/>
      </c>
      <c r="AB45" t="str">
        <f>IF(E45="","",IF(②選手情報入力!O53="","",IF(I45=1,IF(②選手情報入力!$O$5="","",②選手情報入力!$O$5),IF(②選手情報入力!$O$6="","",②選手情報入力!$O$6))))</f>
        <v/>
      </c>
      <c r="AC45" t="str">
        <f>IF(E45="","",IF(②選手情報入力!O53="","",0))</f>
        <v/>
      </c>
      <c r="AD45" t="str">
        <f>IF(E45="","",IF(②選手情報入力!O53="","",2))</f>
        <v/>
      </c>
      <c r="AE45" t="str">
        <f>IF(E45="","",IF(②選手情報入力!P53="","",IF(I45=1,種目情報!$J$5,種目情報!$J$7)))</f>
        <v/>
      </c>
      <c r="AF45" t="str">
        <f>IF(E45="","",IF(②選手情報入力!P53="","",IF(I45=1,IF(②選手情報入力!$P$5="","",②選手情報入力!$P$5),IF(②選手情報入力!$P$6="","",②選手情報入力!$P$6))))</f>
        <v/>
      </c>
      <c r="AG45" t="str">
        <f>IF(E45="","",IF(②選手情報入力!P53="","",0))</f>
        <v/>
      </c>
      <c r="AH45" t="str">
        <f>IF(E45="","",IF(②選手情報入力!P53="","",2))</f>
        <v/>
      </c>
    </row>
    <row r="46" spans="1:34">
      <c r="A46" t="str">
        <f>IF(E46="","",I46*1000000+①団体情報入力!$D$3*1000+②選手情報入力!A54)</f>
        <v/>
      </c>
      <c r="B46" t="str">
        <f>IF(E46="","",①団体情報入力!$D$3)</f>
        <v/>
      </c>
      <c r="D46" t="str">
        <f>IF(②選手情報入力!B54="","",②選手情報入力!B54)</f>
        <v/>
      </c>
      <c r="E46" t="str">
        <f>IF(②選手情報入力!C54="","",②選手情報入力!C54)</f>
        <v/>
      </c>
      <c r="F46" t="str">
        <f>IF(E46="","",②選手情報入力!D54)</f>
        <v/>
      </c>
      <c r="G46" t="str">
        <f>IF(E46="","",②選手情報入力!E54)</f>
        <v/>
      </c>
      <c r="H46" t="str">
        <f t="shared" si="0"/>
        <v/>
      </c>
      <c r="I46" t="str">
        <f>IF(E46="","",IF(②選手情報入力!G54="男",1,2))</f>
        <v/>
      </c>
      <c r="J46" t="str">
        <f>IF(E46="","",IF(②選手情報入力!H54="","",②選手情報入力!H54))</f>
        <v/>
      </c>
      <c r="L46" t="str">
        <f t="shared" si="1"/>
        <v/>
      </c>
      <c r="M46" t="str">
        <f t="shared" si="2"/>
        <v/>
      </c>
      <c r="O46" t="str">
        <f>IF(E46="","",IF(②選手情報入力!I54="","",IF(I46=1,VLOOKUP(②選手情報入力!I54,種目情報!$A$4:$B$16,2,FALSE),VLOOKUP(②選手情報入力!I54,種目情報!$E$4:$F$17,2,FALSE))))</f>
        <v/>
      </c>
      <c r="P46" t="str">
        <f>IF(E46="","",IF(②選手情報入力!J54="","",②選手情報入力!J54))</f>
        <v/>
      </c>
      <c r="Q46" s="39" t="str">
        <f>IF(E46="","",IF(②選手情報入力!I54="","",0))</f>
        <v/>
      </c>
      <c r="R46" t="str">
        <f>IF(E46="","",IF(②選手情報入力!I54="","",IF(I46=1,VLOOKUP(②選手情報入力!I54,種目情報!$A$4:$C$16,3,FALSE),VLOOKUP(②選手情報入力!I54,種目情報!$E$4:$G$17,3,FALSE))))</f>
        <v/>
      </c>
      <c r="S46" t="str">
        <f>IF(E46="","",IF(②選手情報入力!K54="","",IF(I46=1,VLOOKUP(②選手情報入力!K54,種目情報!$A$4:$B$16,2,FALSE),VLOOKUP(②選手情報入力!K54,種目情報!$E$4:$F$17,2,FALSE))))</f>
        <v/>
      </c>
      <c r="T46" t="str">
        <f>IF(E46="","",IF(②選手情報入力!L54="","",②選手情報入力!L54))</f>
        <v/>
      </c>
      <c r="U46" s="39" t="str">
        <f>IF(E46="","",IF(②選手情報入力!K54="","",0))</f>
        <v/>
      </c>
      <c r="V46" t="str">
        <f>IF(E46="","",IF(②選手情報入力!K54="","",IF(I46=1,VLOOKUP(②選手情報入力!K54,種目情報!$A$4:$C$16,3,FALSE),VLOOKUP(②選手情報入力!K54,種目情報!$E$4:$G$17,3,FALSE))))</f>
        <v/>
      </c>
      <c r="W46" t="str">
        <f>IF(E46="","",IF(②選手情報入力!M54="","",IF(I46=1,VLOOKUP(②選手情報入力!M54,種目情報!$A$4:$B$16,2,FALSE),VLOOKUP(②選手情報入力!M54,種目情報!$E$4:$F$17,2,FALSE))))</f>
        <v/>
      </c>
      <c r="X46" t="str">
        <f>IF(E46="","",IF(②選手情報入力!N54="","",②選手情報入力!N54))</f>
        <v/>
      </c>
      <c r="Y46" s="39" t="str">
        <f>IF(E46="","",IF(②選手情報入力!M54="","",0))</f>
        <v/>
      </c>
      <c r="Z46" t="str">
        <f>IF(E46="","",IF(②選手情報入力!M54="","",IF(I46=1,VLOOKUP(②選手情報入力!M54,種目情報!$A$4:$C$16,3,FALSE),VLOOKUP(②選手情報入力!M54,種目情報!$E$4:$G$17,3,FALSE))))</f>
        <v/>
      </c>
      <c r="AA46" t="str">
        <f>IF(E46="","",IF(②選手情報入力!O54="","",IF(I46=1,種目情報!$J$4,種目情報!$J$6)))</f>
        <v/>
      </c>
      <c r="AB46" t="str">
        <f>IF(E46="","",IF(②選手情報入力!O54="","",IF(I46=1,IF(②選手情報入力!$O$5="","",②選手情報入力!$O$5),IF(②選手情報入力!$O$6="","",②選手情報入力!$O$6))))</f>
        <v/>
      </c>
      <c r="AC46" t="str">
        <f>IF(E46="","",IF(②選手情報入力!O54="","",0))</f>
        <v/>
      </c>
      <c r="AD46" t="str">
        <f>IF(E46="","",IF(②選手情報入力!O54="","",2))</f>
        <v/>
      </c>
      <c r="AE46" t="str">
        <f>IF(E46="","",IF(②選手情報入力!P54="","",IF(I46=1,種目情報!$J$5,種目情報!$J$7)))</f>
        <v/>
      </c>
      <c r="AF46" t="str">
        <f>IF(E46="","",IF(②選手情報入力!P54="","",IF(I46=1,IF(②選手情報入力!$P$5="","",②選手情報入力!$P$5),IF(②選手情報入力!$P$6="","",②選手情報入力!$P$6))))</f>
        <v/>
      </c>
      <c r="AG46" t="str">
        <f>IF(E46="","",IF(②選手情報入力!P54="","",0))</f>
        <v/>
      </c>
      <c r="AH46" t="str">
        <f>IF(E46="","",IF(②選手情報入力!P54="","",2))</f>
        <v/>
      </c>
    </row>
    <row r="47" spans="1:34">
      <c r="A47" t="str">
        <f>IF(E47="","",I47*1000000+①団体情報入力!$D$3*1000+②選手情報入力!A55)</f>
        <v/>
      </c>
      <c r="B47" t="str">
        <f>IF(E47="","",①団体情報入力!$D$3)</f>
        <v/>
      </c>
      <c r="D47" t="str">
        <f>IF(②選手情報入力!B55="","",②選手情報入力!B55)</f>
        <v/>
      </c>
      <c r="E47" t="str">
        <f>IF(②選手情報入力!C55="","",②選手情報入力!C55)</f>
        <v/>
      </c>
      <c r="F47" t="str">
        <f>IF(E47="","",②選手情報入力!D55)</f>
        <v/>
      </c>
      <c r="G47" t="str">
        <f>IF(E47="","",②選手情報入力!E55)</f>
        <v/>
      </c>
      <c r="H47" t="str">
        <f t="shared" si="0"/>
        <v/>
      </c>
      <c r="I47" t="str">
        <f>IF(E47="","",IF(②選手情報入力!G55="男",1,2))</f>
        <v/>
      </c>
      <c r="J47" t="str">
        <f>IF(E47="","",IF(②選手情報入力!H55="","",②選手情報入力!H55))</f>
        <v/>
      </c>
      <c r="L47" t="str">
        <f t="shared" si="1"/>
        <v/>
      </c>
      <c r="M47" t="str">
        <f t="shared" si="2"/>
        <v/>
      </c>
      <c r="O47" t="str">
        <f>IF(E47="","",IF(②選手情報入力!I55="","",IF(I47=1,VLOOKUP(②選手情報入力!I55,種目情報!$A$4:$B$16,2,FALSE),VLOOKUP(②選手情報入力!I55,種目情報!$E$4:$F$17,2,FALSE))))</f>
        <v/>
      </c>
      <c r="P47" t="str">
        <f>IF(E47="","",IF(②選手情報入力!J55="","",②選手情報入力!J55))</f>
        <v/>
      </c>
      <c r="Q47" s="39" t="str">
        <f>IF(E47="","",IF(②選手情報入力!I55="","",0))</f>
        <v/>
      </c>
      <c r="R47" t="str">
        <f>IF(E47="","",IF(②選手情報入力!I55="","",IF(I47=1,VLOOKUP(②選手情報入力!I55,種目情報!$A$4:$C$16,3,FALSE),VLOOKUP(②選手情報入力!I55,種目情報!$E$4:$G$17,3,FALSE))))</f>
        <v/>
      </c>
      <c r="S47" t="str">
        <f>IF(E47="","",IF(②選手情報入力!K55="","",IF(I47=1,VLOOKUP(②選手情報入力!K55,種目情報!$A$4:$B$16,2,FALSE),VLOOKUP(②選手情報入力!K55,種目情報!$E$4:$F$17,2,FALSE))))</f>
        <v/>
      </c>
      <c r="T47" t="str">
        <f>IF(E47="","",IF(②選手情報入力!L55="","",②選手情報入力!L55))</f>
        <v/>
      </c>
      <c r="U47" s="39" t="str">
        <f>IF(E47="","",IF(②選手情報入力!K55="","",0))</f>
        <v/>
      </c>
      <c r="V47" t="str">
        <f>IF(E47="","",IF(②選手情報入力!K55="","",IF(I47=1,VLOOKUP(②選手情報入力!K55,種目情報!$A$4:$C$16,3,FALSE),VLOOKUP(②選手情報入力!K55,種目情報!$E$4:$G$17,3,FALSE))))</f>
        <v/>
      </c>
      <c r="W47" t="str">
        <f>IF(E47="","",IF(②選手情報入力!M55="","",IF(I47=1,VLOOKUP(②選手情報入力!M55,種目情報!$A$4:$B$16,2,FALSE),VLOOKUP(②選手情報入力!M55,種目情報!$E$4:$F$17,2,FALSE))))</f>
        <v/>
      </c>
      <c r="X47" t="str">
        <f>IF(E47="","",IF(②選手情報入力!N55="","",②選手情報入力!N55))</f>
        <v/>
      </c>
      <c r="Y47" s="39" t="str">
        <f>IF(E47="","",IF(②選手情報入力!M55="","",0))</f>
        <v/>
      </c>
      <c r="Z47" t="str">
        <f>IF(E47="","",IF(②選手情報入力!M55="","",IF(I47=1,VLOOKUP(②選手情報入力!M55,種目情報!$A$4:$C$16,3,FALSE),VLOOKUP(②選手情報入力!M55,種目情報!$E$4:$G$17,3,FALSE))))</f>
        <v/>
      </c>
      <c r="AA47" t="str">
        <f>IF(E47="","",IF(②選手情報入力!O55="","",IF(I47=1,種目情報!$J$4,種目情報!$J$6)))</f>
        <v/>
      </c>
      <c r="AB47" t="str">
        <f>IF(E47="","",IF(②選手情報入力!O55="","",IF(I47=1,IF(②選手情報入力!$O$5="","",②選手情報入力!$O$5),IF(②選手情報入力!$O$6="","",②選手情報入力!$O$6))))</f>
        <v/>
      </c>
      <c r="AC47" t="str">
        <f>IF(E47="","",IF(②選手情報入力!O55="","",0))</f>
        <v/>
      </c>
      <c r="AD47" t="str">
        <f>IF(E47="","",IF(②選手情報入力!O55="","",2))</f>
        <v/>
      </c>
      <c r="AE47" t="str">
        <f>IF(E47="","",IF(②選手情報入力!P55="","",IF(I47=1,種目情報!$J$5,種目情報!$J$7)))</f>
        <v/>
      </c>
      <c r="AF47" t="str">
        <f>IF(E47="","",IF(②選手情報入力!P55="","",IF(I47=1,IF(②選手情報入力!$P$5="","",②選手情報入力!$P$5),IF(②選手情報入力!$P$6="","",②選手情報入力!$P$6))))</f>
        <v/>
      </c>
      <c r="AG47" t="str">
        <f>IF(E47="","",IF(②選手情報入力!P55="","",0))</f>
        <v/>
      </c>
      <c r="AH47" t="str">
        <f>IF(E47="","",IF(②選手情報入力!P55="","",2))</f>
        <v/>
      </c>
    </row>
    <row r="48" spans="1:34">
      <c r="A48" t="str">
        <f>IF(E48="","",I48*1000000+①団体情報入力!$D$3*1000+②選手情報入力!A56)</f>
        <v/>
      </c>
      <c r="B48" t="str">
        <f>IF(E48="","",①団体情報入力!$D$3)</f>
        <v/>
      </c>
      <c r="D48" t="str">
        <f>IF(②選手情報入力!B56="","",②選手情報入力!B56)</f>
        <v/>
      </c>
      <c r="E48" t="str">
        <f>IF(②選手情報入力!C56="","",②選手情報入力!C56)</f>
        <v/>
      </c>
      <c r="F48" t="str">
        <f>IF(E48="","",②選手情報入力!D56)</f>
        <v/>
      </c>
      <c r="G48" t="str">
        <f>IF(E48="","",②選手情報入力!E56)</f>
        <v/>
      </c>
      <c r="H48" t="str">
        <f t="shared" si="0"/>
        <v/>
      </c>
      <c r="I48" t="str">
        <f>IF(E48="","",IF(②選手情報入力!G56="男",1,2))</f>
        <v/>
      </c>
      <c r="J48" t="str">
        <f>IF(E48="","",IF(②選手情報入力!H56="","",②選手情報入力!H56))</f>
        <v/>
      </c>
      <c r="L48" t="str">
        <f t="shared" si="1"/>
        <v/>
      </c>
      <c r="M48" t="str">
        <f t="shared" si="2"/>
        <v/>
      </c>
      <c r="O48" t="str">
        <f>IF(E48="","",IF(②選手情報入力!I56="","",IF(I48=1,VLOOKUP(②選手情報入力!I56,種目情報!$A$4:$B$16,2,FALSE),VLOOKUP(②選手情報入力!I56,種目情報!$E$4:$F$17,2,FALSE))))</f>
        <v/>
      </c>
      <c r="P48" t="str">
        <f>IF(E48="","",IF(②選手情報入力!J56="","",②選手情報入力!J56))</f>
        <v/>
      </c>
      <c r="Q48" s="39" t="str">
        <f>IF(E48="","",IF(②選手情報入力!I56="","",0))</f>
        <v/>
      </c>
      <c r="R48" t="str">
        <f>IF(E48="","",IF(②選手情報入力!I56="","",IF(I48=1,VLOOKUP(②選手情報入力!I56,種目情報!$A$4:$C$16,3,FALSE),VLOOKUP(②選手情報入力!I56,種目情報!$E$4:$G$17,3,FALSE))))</f>
        <v/>
      </c>
      <c r="S48" t="str">
        <f>IF(E48="","",IF(②選手情報入力!K56="","",IF(I48=1,VLOOKUP(②選手情報入力!K56,種目情報!$A$4:$B$16,2,FALSE),VLOOKUP(②選手情報入力!K56,種目情報!$E$4:$F$17,2,FALSE))))</f>
        <v/>
      </c>
      <c r="T48" t="str">
        <f>IF(E48="","",IF(②選手情報入力!L56="","",②選手情報入力!L56))</f>
        <v/>
      </c>
      <c r="U48" s="39" t="str">
        <f>IF(E48="","",IF(②選手情報入力!K56="","",0))</f>
        <v/>
      </c>
      <c r="V48" t="str">
        <f>IF(E48="","",IF(②選手情報入力!K56="","",IF(I48=1,VLOOKUP(②選手情報入力!K56,種目情報!$A$4:$C$16,3,FALSE),VLOOKUP(②選手情報入力!K56,種目情報!$E$4:$G$17,3,FALSE))))</f>
        <v/>
      </c>
      <c r="W48" t="str">
        <f>IF(E48="","",IF(②選手情報入力!M56="","",IF(I48=1,VLOOKUP(②選手情報入力!M56,種目情報!$A$4:$B$16,2,FALSE),VLOOKUP(②選手情報入力!M56,種目情報!$E$4:$F$17,2,FALSE))))</f>
        <v/>
      </c>
      <c r="X48" t="str">
        <f>IF(E48="","",IF(②選手情報入力!N56="","",②選手情報入力!N56))</f>
        <v/>
      </c>
      <c r="Y48" s="39" t="str">
        <f>IF(E48="","",IF(②選手情報入力!M56="","",0))</f>
        <v/>
      </c>
      <c r="Z48" t="str">
        <f>IF(E48="","",IF(②選手情報入力!M56="","",IF(I48=1,VLOOKUP(②選手情報入力!M56,種目情報!$A$4:$C$16,3,FALSE),VLOOKUP(②選手情報入力!M56,種目情報!$E$4:$G$17,3,FALSE))))</f>
        <v/>
      </c>
      <c r="AA48" t="str">
        <f>IF(E48="","",IF(②選手情報入力!O56="","",IF(I48=1,種目情報!$J$4,種目情報!$J$6)))</f>
        <v/>
      </c>
      <c r="AB48" t="str">
        <f>IF(E48="","",IF(②選手情報入力!O56="","",IF(I48=1,IF(②選手情報入力!$O$5="","",②選手情報入力!$O$5),IF(②選手情報入力!$O$6="","",②選手情報入力!$O$6))))</f>
        <v/>
      </c>
      <c r="AC48" t="str">
        <f>IF(E48="","",IF(②選手情報入力!O56="","",0))</f>
        <v/>
      </c>
      <c r="AD48" t="str">
        <f>IF(E48="","",IF(②選手情報入力!O56="","",2))</f>
        <v/>
      </c>
      <c r="AE48" t="str">
        <f>IF(E48="","",IF(②選手情報入力!P56="","",IF(I48=1,種目情報!$J$5,種目情報!$J$7)))</f>
        <v/>
      </c>
      <c r="AF48" t="str">
        <f>IF(E48="","",IF(②選手情報入力!P56="","",IF(I48=1,IF(②選手情報入力!$P$5="","",②選手情報入力!$P$5),IF(②選手情報入力!$P$6="","",②選手情報入力!$P$6))))</f>
        <v/>
      </c>
      <c r="AG48" t="str">
        <f>IF(E48="","",IF(②選手情報入力!P56="","",0))</f>
        <v/>
      </c>
      <c r="AH48" t="str">
        <f>IF(E48="","",IF(②選手情報入力!P56="","",2))</f>
        <v/>
      </c>
    </row>
    <row r="49" spans="1:34">
      <c r="A49" t="str">
        <f>IF(E49="","",I49*1000000+①団体情報入力!$D$3*1000+②選手情報入力!A57)</f>
        <v/>
      </c>
      <c r="B49" t="str">
        <f>IF(E49="","",①団体情報入力!$D$3)</f>
        <v/>
      </c>
      <c r="D49" t="str">
        <f>IF(②選手情報入力!B57="","",②選手情報入力!B57)</f>
        <v/>
      </c>
      <c r="E49" t="str">
        <f>IF(②選手情報入力!C57="","",②選手情報入力!C57)</f>
        <v/>
      </c>
      <c r="F49" t="str">
        <f>IF(E49="","",②選手情報入力!D57)</f>
        <v/>
      </c>
      <c r="G49" t="str">
        <f>IF(E49="","",②選手情報入力!E57)</f>
        <v/>
      </c>
      <c r="H49" t="str">
        <f t="shared" si="0"/>
        <v/>
      </c>
      <c r="I49" t="str">
        <f>IF(E49="","",IF(②選手情報入力!G57="男",1,2))</f>
        <v/>
      </c>
      <c r="J49" t="str">
        <f>IF(E49="","",IF(②選手情報入力!H57="","",②選手情報入力!H57))</f>
        <v/>
      </c>
      <c r="L49" t="str">
        <f t="shared" si="1"/>
        <v/>
      </c>
      <c r="M49" t="str">
        <f t="shared" si="2"/>
        <v/>
      </c>
      <c r="O49" t="str">
        <f>IF(E49="","",IF(②選手情報入力!I57="","",IF(I49=1,VLOOKUP(②選手情報入力!I57,種目情報!$A$4:$B$16,2,FALSE),VLOOKUP(②選手情報入力!I57,種目情報!$E$4:$F$17,2,FALSE))))</f>
        <v/>
      </c>
      <c r="P49" t="str">
        <f>IF(E49="","",IF(②選手情報入力!J57="","",②選手情報入力!J57))</f>
        <v/>
      </c>
      <c r="Q49" s="39" t="str">
        <f>IF(E49="","",IF(②選手情報入力!I57="","",0))</f>
        <v/>
      </c>
      <c r="R49" t="str">
        <f>IF(E49="","",IF(②選手情報入力!I57="","",IF(I49=1,VLOOKUP(②選手情報入力!I57,種目情報!$A$4:$C$16,3,FALSE),VLOOKUP(②選手情報入力!I57,種目情報!$E$4:$G$17,3,FALSE))))</f>
        <v/>
      </c>
      <c r="S49" t="str">
        <f>IF(E49="","",IF(②選手情報入力!K57="","",IF(I49=1,VLOOKUP(②選手情報入力!K57,種目情報!$A$4:$B$16,2,FALSE),VLOOKUP(②選手情報入力!K57,種目情報!$E$4:$F$17,2,FALSE))))</f>
        <v/>
      </c>
      <c r="T49" t="str">
        <f>IF(E49="","",IF(②選手情報入力!L57="","",②選手情報入力!L57))</f>
        <v/>
      </c>
      <c r="U49" s="39" t="str">
        <f>IF(E49="","",IF(②選手情報入力!K57="","",0))</f>
        <v/>
      </c>
      <c r="V49" t="str">
        <f>IF(E49="","",IF(②選手情報入力!K57="","",IF(I49=1,VLOOKUP(②選手情報入力!K57,種目情報!$A$4:$C$16,3,FALSE),VLOOKUP(②選手情報入力!K57,種目情報!$E$4:$G$17,3,FALSE))))</f>
        <v/>
      </c>
      <c r="W49" t="str">
        <f>IF(E49="","",IF(②選手情報入力!M57="","",IF(I49=1,VLOOKUP(②選手情報入力!M57,種目情報!$A$4:$B$16,2,FALSE),VLOOKUP(②選手情報入力!M57,種目情報!$E$4:$F$17,2,FALSE))))</f>
        <v/>
      </c>
      <c r="X49" t="str">
        <f>IF(E49="","",IF(②選手情報入力!N57="","",②選手情報入力!N57))</f>
        <v/>
      </c>
      <c r="Y49" s="39" t="str">
        <f>IF(E49="","",IF(②選手情報入力!M57="","",0))</f>
        <v/>
      </c>
      <c r="Z49" t="str">
        <f>IF(E49="","",IF(②選手情報入力!M57="","",IF(I49=1,VLOOKUP(②選手情報入力!M57,種目情報!$A$4:$C$16,3,FALSE),VLOOKUP(②選手情報入力!M57,種目情報!$E$4:$G$17,3,FALSE))))</f>
        <v/>
      </c>
      <c r="AA49" t="str">
        <f>IF(E49="","",IF(②選手情報入力!O57="","",IF(I49=1,種目情報!$J$4,種目情報!$J$6)))</f>
        <v/>
      </c>
      <c r="AB49" t="str">
        <f>IF(E49="","",IF(②選手情報入力!O57="","",IF(I49=1,IF(②選手情報入力!$O$5="","",②選手情報入力!$O$5),IF(②選手情報入力!$O$6="","",②選手情報入力!$O$6))))</f>
        <v/>
      </c>
      <c r="AC49" t="str">
        <f>IF(E49="","",IF(②選手情報入力!O57="","",0))</f>
        <v/>
      </c>
      <c r="AD49" t="str">
        <f>IF(E49="","",IF(②選手情報入力!O57="","",2))</f>
        <v/>
      </c>
      <c r="AE49" t="str">
        <f>IF(E49="","",IF(②選手情報入力!P57="","",IF(I49=1,種目情報!$J$5,種目情報!$J$7)))</f>
        <v/>
      </c>
      <c r="AF49" t="str">
        <f>IF(E49="","",IF(②選手情報入力!P57="","",IF(I49=1,IF(②選手情報入力!$P$5="","",②選手情報入力!$P$5),IF(②選手情報入力!$P$6="","",②選手情報入力!$P$6))))</f>
        <v/>
      </c>
      <c r="AG49" t="str">
        <f>IF(E49="","",IF(②選手情報入力!P57="","",0))</f>
        <v/>
      </c>
      <c r="AH49" t="str">
        <f>IF(E49="","",IF(②選手情報入力!P57="","",2))</f>
        <v/>
      </c>
    </row>
    <row r="50" spans="1:34">
      <c r="A50" t="str">
        <f>IF(E50="","",I50*1000000+①団体情報入力!$D$3*1000+②選手情報入力!A58)</f>
        <v/>
      </c>
      <c r="B50" t="str">
        <f>IF(E50="","",①団体情報入力!$D$3)</f>
        <v/>
      </c>
      <c r="D50" t="str">
        <f>IF(②選手情報入力!B58="","",②選手情報入力!B58)</f>
        <v/>
      </c>
      <c r="E50" t="str">
        <f>IF(②選手情報入力!C58="","",②選手情報入力!C58)</f>
        <v/>
      </c>
      <c r="F50" t="str">
        <f>IF(E50="","",②選手情報入力!D58)</f>
        <v/>
      </c>
      <c r="G50" t="str">
        <f>IF(E50="","",②選手情報入力!E58)</f>
        <v/>
      </c>
      <c r="H50" t="str">
        <f t="shared" si="0"/>
        <v/>
      </c>
      <c r="I50" t="str">
        <f>IF(E50="","",IF(②選手情報入力!G58="男",1,2))</f>
        <v/>
      </c>
      <c r="J50" t="str">
        <f>IF(E50="","",IF(②選手情報入力!H58="","",②選手情報入力!H58))</f>
        <v/>
      </c>
      <c r="L50" t="str">
        <f t="shared" si="1"/>
        <v/>
      </c>
      <c r="M50" t="str">
        <f t="shared" si="2"/>
        <v/>
      </c>
      <c r="O50" t="str">
        <f>IF(E50="","",IF(②選手情報入力!I58="","",IF(I50=1,VLOOKUP(②選手情報入力!I58,種目情報!$A$4:$B$16,2,FALSE),VLOOKUP(②選手情報入力!I58,種目情報!$E$4:$F$17,2,FALSE))))</f>
        <v/>
      </c>
      <c r="P50" t="str">
        <f>IF(E50="","",IF(②選手情報入力!J58="","",②選手情報入力!J58))</f>
        <v/>
      </c>
      <c r="Q50" s="39" t="str">
        <f>IF(E50="","",IF(②選手情報入力!I58="","",0))</f>
        <v/>
      </c>
      <c r="R50" t="str">
        <f>IF(E50="","",IF(②選手情報入力!I58="","",IF(I50=1,VLOOKUP(②選手情報入力!I58,種目情報!$A$4:$C$16,3,FALSE),VLOOKUP(②選手情報入力!I58,種目情報!$E$4:$G$17,3,FALSE))))</f>
        <v/>
      </c>
      <c r="S50" t="str">
        <f>IF(E50="","",IF(②選手情報入力!K58="","",IF(I50=1,VLOOKUP(②選手情報入力!K58,種目情報!$A$4:$B$16,2,FALSE),VLOOKUP(②選手情報入力!K58,種目情報!$E$4:$F$17,2,FALSE))))</f>
        <v/>
      </c>
      <c r="T50" t="str">
        <f>IF(E50="","",IF(②選手情報入力!L58="","",②選手情報入力!L58))</f>
        <v/>
      </c>
      <c r="U50" s="39" t="str">
        <f>IF(E50="","",IF(②選手情報入力!K58="","",0))</f>
        <v/>
      </c>
      <c r="V50" t="str">
        <f>IF(E50="","",IF(②選手情報入力!K58="","",IF(I50=1,VLOOKUP(②選手情報入力!K58,種目情報!$A$4:$C$16,3,FALSE),VLOOKUP(②選手情報入力!K58,種目情報!$E$4:$G$17,3,FALSE))))</f>
        <v/>
      </c>
      <c r="W50" t="str">
        <f>IF(E50="","",IF(②選手情報入力!M58="","",IF(I50=1,VLOOKUP(②選手情報入力!M58,種目情報!$A$4:$B$16,2,FALSE),VLOOKUP(②選手情報入力!M58,種目情報!$E$4:$F$17,2,FALSE))))</f>
        <v/>
      </c>
      <c r="X50" t="str">
        <f>IF(E50="","",IF(②選手情報入力!N58="","",②選手情報入力!N58))</f>
        <v/>
      </c>
      <c r="Y50" s="39" t="str">
        <f>IF(E50="","",IF(②選手情報入力!M58="","",0))</f>
        <v/>
      </c>
      <c r="Z50" t="str">
        <f>IF(E50="","",IF(②選手情報入力!M58="","",IF(I50=1,VLOOKUP(②選手情報入力!M58,種目情報!$A$4:$C$16,3,FALSE),VLOOKUP(②選手情報入力!M58,種目情報!$E$4:$G$17,3,FALSE))))</f>
        <v/>
      </c>
      <c r="AA50" t="str">
        <f>IF(E50="","",IF(②選手情報入力!O58="","",IF(I50=1,種目情報!$J$4,種目情報!$J$6)))</f>
        <v/>
      </c>
      <c r="AB50" t="str">
        <f>IF(E50="","",IF(②選手情報入力!O58="","",IF(I50=1,IF(②選手情報入力!$O$5="","",②選手情報入力!$O$5),IF(②選手情報入力!$O$6="","",②選手情報入力!$O$6))))</f>
        <v/>
      </c>
      <c r="AC50" t="str">
        <f>IF(E50="","",IF(②選手情報入力!O58="","",0))</f>
        <v/>
      </c>
      <c r="AD50" t="str">
        <f>IF(E50="","",IF(②選手情報入力!O58="","",2))</f>
        <v/>
      </c>
      <c r="AE50" t="str">
        <f>IF(E50="","",IF(②選手情報入力!P58="","",IF(I50=1,種目情報!$J$5,種目情報!$J$7)))</f>
        <v/>
      </c>
      <c r="AF50" t="str">
        <f>IF(E50="","",IF(②選手情報入力!P58="","",IF(I50=1,IF(②選手情報入力!$P$5="","",②選手情報入力!$P$5),IF(②選手情報入力!$P$6="","",②選手情報入力!$P$6))))</f>
        <v/>
      </c>
      <c r="AG50" t="str">
        <f>IF(E50="","",IF(②選手情報入力!P58="","",0))</f>
        <v/>
      </c>
      <c r="AH50" t="str">
        <f>IF(E50="","",IF(②選手情報入力!P58="","",2))</f>
        <v/>
      </c>
    </row>
    <row r="51" spans="1:34">
      <c r="A51" t="str">
        <f>IF(E51="","",I51*1000000+①団体情報入力!$D$3*1000+②選手情報入力!A59)</f>
        <v/>
      </c>
      <c r="B51" t="str">
        <f>IF(E51="","",①団体情報入力!$D$3)</f>
        <v/>
      </c>
      <c r="D51" t="str">
        <f>IF(②選手情報入力!B59="","",②選手情報入力!B59)</f>
        <v/>
      </c>
      <c r="E51" t="str">
        <f>IF(②選手情報入力!C59="","",②選手情報入力!C59)</f>
        <v/>
      </c>
      <c r="F51" t="str">
        <f>IF(E51="","",②選手情報入力!D59)</f>
        <v/>
      </c>
      <c r="G51" t="str">
        <f>IF(E51="","",②選手情報入力!E59)</f>
        <v/>
      </c>
      <c r="H51" t="str">
        <f t="shared" si="0"/>
        <v/>
      </c>
      <c r="I51" t="str">
        <f>IF(E51="","",IF(②選手情報入力!G59="男",1,2))</f>
        <v/>
      </c>
      <c r="J51" t="str">
        <f>IF(E51="","",IF(②選手情報入力!H59="","",②選手情報入力!H59))</f>
        <v/>
      </c>
      <c r="L51" t="str">
        <f t="shared" si="1"/>
        <v/>
      </c>
      <c r="M51" t="str">
        <f t="shared" si="2"/>
        <v/>
      </c>
      <c r="O51" t="str">
        <f>IF(E51="","",IF(②選手情報入力!I59="","",IF(I51=1,VLOOKUP(②選手情報入力!I59,種目情報!$A$4:$B$16,2,FALSE),VLOOKUP(②選手情報入力!I59,種目情報!$E$4:$F$17,2,FALSE))))</f>
        <v/>
      </c>
      <c r="P51" t="str">
        <f>IF(E51="","",IF(②選手情報入力!J59="","",②選手情報入力!J59))</f>
        <v/>
      </c>
      <c r="Q51" s="39" t="str">
        <f>IF(E51="","",IF(②選手情報入力!I59="","",0))</f>
        <v/>
      </c>
      <c r="R51" t="str">
        <f>IF(E51="","",IF(②選手情報入力!I59="","",IF(I51=1,VLOOKUP(②選手情報入力!I59,種目情報!$A$4:$C$16,3,FALSE),VLOOKUP(②選手情報入力!I59,種目情報!$E$4:$G$17,3,FALSE))))</f>
        <v/>
      </c>
      <c r="S51" t="str">
        <f>IF(E51="","",IF(②選手情報入力!K59="","",IF(I51=1,VLOOKUP(②選手情報入力!K59,種目情報!$A$4:$B$16,2,FALSE),VLOOKUP(②選手情報入力!K59,種目情報!$E$4:$F$17,2,FALSE))))</f>
        <v/>
      </c>
      <c r="T51" t="str">
        <f>IF(E51="","",IF(②選手情報入力!L59="","",②選手情報入力!L59))</f>
        <v/>
      </c>
      <c r="U51" s="39" t="str">
        <f>IF(E51="","",IF(②選手情報入力!K59="","",0))</f>
        <v/>
      </c>
      <c r="V51" t="str">
        <f>IF(E51="","",IF(②選手情報入力!K59="","",IF(I51=1,VLOOKUP(②選手情報入力!K59,種目情報!$A$4:$C$16,3,FALSE),VLOOKUP(②選手情報入力!K59,種目情報!$E$4:$G$17,3,FALSE))))</f>
        <v/>
      </c>
      <c r="W51" t="str">
        <f>IF(E51="","",IF(②選手情報入力!M59="","",IF(I51=1,VLOOKUP(②選手情報入力!M59,種目情報!$A$4:$B$16,2,FALSE),VLOOKUP(②選手情報入力!M59,種目情報!$E$4:$F$17,2,FALSE))))</f>
        <v/>
      </c>
      <c r="X51" t="str">
        <f>IF(E51="","",IF(②選手情報入力!N59="","",②選手情報入力!N59))</f>
        <v/>
      </c>
      <c r="Y51" s="39" t="str">
        <f>IF(E51="","",IF(②選手情報入力!M59="","",0))</f>
        <v/>
      </c>
      <c r="Z51" t="str">
        <f>IF(E51="","",IF(②選手情報入力!M59="","",IF(I51=1,VLOOKUP(②選手情報入力!M59,種目情報!$A$4:$C$16,3,FALSE),VLOOKUP(②選手情報入力!M59,種目情報!$E$4:$G$17,3,FALSE))))</f>
        <v/>
      </c>
      <c r="AA51" t="str">
        <f>IF(E51="","",IF(②選手情報入力!O59="","",IF(I51=1,種目情報!$J$4,種目情報!$J$6)))</f>
        <v/>
      </c>
      <c r="AB51" t="str">
        <f>IF(E51="","",IF(②選手情報入力!O59="","",IF(I51=1,IF(②選手情報入力!$O$5="","",②選手情報入力!$O$5),IF(②選手情報入力!$O$6="","",②選手情報入力!$O$6))))</f>
        <v/>
      </c>
      <c r="AC51" t="str">
        <f>IF(E51="","",IF(②選手情報入力!O59="","",0))</f>
        <v/>
      </c>
      <c r="AD51" t="str">
        <f>IF(E51="","",IF(②選手情報入力!O59="","",2))</f>
        <v/>
      </c>
      <c r="AE51" t="str">
        <f>IF(E51="","",IF(②選手情報入力!P59="","",IF(I51=1,種目情報!$J$5,種目情報!$J$7)))</f>
        <v/>
      </c>
      <c r="AF51" t="str">
        <f>IF(E51="","",IF(②選手情報入力!P59="","",IF(I51=1,IF(②選手情報入力!$P$5="","",②選手情報入力!$P$5),IF(②選手情報入力!$P$6="","",②選手情報入力!$P$6))))</f>
        <v/>
      </c>
      <c r="AG51" t="str">
        <f>IF(E51="","",IF(②選手情報入力!P59="","",0))</f>
        <v/>
      </c>
      <c r="AH51" t="str">
        <f>IF(E51="","",IF(②選手情報入力!P59="","",2))</f>
        <v/>
      </c>
    </row>
    <row r="52" spans="1:34">
      <c r="A52" t="str">
        <f>IF(E52="","",I52*1000000+①団体情報入力!$D$3*1000+②選手情報入力!A60)</f>
        <v/>
      </c>
      <c r="B52" t="str">
        <f>IF(E52="","",①団体情報入力!$D$3)</f>
        <v/>
      </c>
      <c r="D52" t="str">
        <f>IF(②選手情報入力!B60="","",②選手情報入力!B60)</f>
        <v/>
      </c>
      <c r="E52" t="str">
        <f>IF(②選手情報入力!C60="","",②選手情報入力!C60)</f>
        <v/>
      </c>
      <c r="F52" t="str">
        <f>IF(E52="","",②選手情報入力!D60)</f>
        <v/>
      </c>
      <c r="G52" t="str">
        <f>IF(E52="","",②選手情報入力!E60)</f>
        <v/>
      </c>
      <c r="H52" t="str">
        <f t="shared" si="0"/>
        <v/>
      </c>
      <c r="I52" t="str">
        <f>IF(E52="","",IF(②選手情報入力!G60="男",1,2))</f>
        <v/>
      </c>
      <c r="J52" t="str">
        <f>IF(E52="","",IF(②選手情報入力!H60="","",②選手情報入力!H60))</f>
        <v/>
      </c>
      <c r="L52" t="str">
        <f t="shared" si="1"/>
        <v/>
      </c>
      <c r="M52" t="str">
        <f t="shared" si="2"/>
        <v/>
      </c>
      <c r="O52" t="str">
        <f>IF(E52="","",IF(②選手情報入力!I60="","",IF(I52=1,VLOOKUP(②選手情報入力!I60,種目情報!$A$4:$B$16,2,FALSE),VLOOKUP(②選手情報入力!I60,種目情報!$E$4:$F$17,2,FALSE))))</f>
        <v/>
      </c>
      <c r="P52" t="str">
        <f>IF(E52="","",IF(②選手情報入力!J60="","",②選手情報入力!J60))</f>
        <v/>
      </c>
      <c r="Q52" s="39" t="str">
        <f>IF(E52="","",IF(②選手情報入力!I60="","",0))</f>
        <v/>
      </c>
      <c r="R52" t="str">
        <f>IF(E52="","",IF(②選手情報入力!I60="","",IF(I52=1,VLOOKUP(②選手情報入力!I60,種目情報!$A$4:$C$16,3,FALSE),VLOOKUP(②選手情報入力!I60,種目情報!$E$4:$G$17,3,FALSE))))</f>
        <v/>
      </c>
      <c r="S52" t="str">
        <f>IF(E52="","",IF(②選手情報入力!K60="","",IF(I52=1,VLOOKUP(②選手情報入力!K60,種目情報!$A$4:$B$16,2,FALSE),VLOOKUP(②選手情報入力!K60,種目情報!$E$4:$F$17,2,FALSE))))</f>
        <v/>
      </c>
      <c r="T52" t="str">
        <f>IF(E52="","",IF(②選手情報入力!L60="","",②選手情報入力!L60))</f>
        <v/>
      </c>
      <c r="U52" s="39" t="str">
        <f>IF(E52="","",IF(②選手情報入力!K60="","",0))</f>
        <v/>
      </c>
      <c r="V52" t="str">
        <f>IF(E52="","",IF(②選手情報入力!K60="","",IF(I52=1,VLOOKUP(②選手情報入力!K60,種目情報!$A$4:$C$16,3,FALSE),VLOOKUP(②選手情報入力!K60,種目情報!$E$4:$G$17,3,FALSE))))</f>
        <v/>
      </c>
      <c r="W52" t="str">
        <f>IF(E52="","",IF(②選手情報入力!M60="","",IF(I52=1,VLOOKUP(②選手情報入力!M60,種目情報!$A$4:$B$16,2,FALSE),VLOOKUP(②選手情報入力!M60,種目情報!$E$4:$F$17,2,FALSE))))</f>
        <v/>
      </c>
      <c r="X52" t="str">
        <f>IF(E52="","",IF(②選手情報入力!N60="","",②選手情報入力!N60))</f>
        <v/>
      </c>
      <c r="Y52" s="39" t="str">
        <f>IF(E52="","",IF(②選手情報入力!M60="","",0))</f>
        <v/>
      </c>
      <c r="Z52" t="str">
        <f>IF(E52="","",IF(②選手情報入力!M60="","",IF(I52=1,VLOOKUP(②選手情報入力!M60,種目情報!$A$4:$C$16,3,FALSE),VLOOKUP(②選手情報入力!M60,種目情報!$E$4:$G$17,3,FALSE))))</f>
        <v/>
      </c>
      <c r="AA52" t="str">
        <f>IF(E52="","",IF(②選手情報入力!O60="","",IF(I52=1,種目情報!$J$4,種目情報!$J$6)))</f>
        <v/>
      </c>
      <c r="AB52" t="str">
        <f>IF(E52="","",IF(②選手情報入力!O60="","",IF(I52=1,IF(②選手情報入力!$O$5="","",②選手情報入力!$O$5),IF(②選手情報入力!$O$6="","",②選手情報入力!$O$6))))</f>
        <v/>
      </c>
      <c r="AC52" t="str">
        <f>IF(E52="","",IF(②選手情報入力!O60="","",0))</f>
        <v/>
      </c>
      <c r="AD52" t="str">
        <f>IF(E52="","",IF(②選手情報入力!O60="","",2))</f>
        <v/>
      </c>
      <c r="AE52" t="str">
        <f>IF(E52="","",IF(②選手情報入力!P60="","",IF(I52=1,種目情報!$J$5,種目情報!$J$7)))</f>
        <v/>
      </c>
      <c r="AF52" t="str">
        <f>IF(E52="","",IF(②選手情報入力!P60="","",IF(I52=1,IF(②選手情報入力!$P$5="","",②選手情報入力!$P$5),IF(②選手情報入力!$P$6="","",②選手情報入力!$P$6))))</f>
        <v/>
      </c>
      <c r="AG52" t="str">
        <f>IF(E52="","",IF(②選手情報入力!P60="","",0))</f>
        <v/>
      </c>
      <c r="AH52" t="str">
        <f>IF(E52="","",IF(②選手情報入力!P60="","",2))</f>
        <v/>
      </c>
    </row>
    <row r="53" spans="1:34">
      <c r="A53" t="str">
        <f>IF(E53="","",I53*1000000+①団体情報入力!$D$3*1000+②選手情報入力!A61)</f>
        <v/>
      </c>
      <c r="B53" t="str">
        <f>IF(E53="","",①団体情報入力!$D$3)</f>
        <v/>
      </c>
      <c r="D53" t="str">
        <f>IF(②選手情報入力!B61="","",②選手情報入力!B61)</f>
        <v/>
      </c>
      <c r="E53" t="str">
        <f>IF(②選手情報入力!C61="","",②選手情報入力!C61)</f>
        <v/>
      </c>
      <c r="F53" t="str">
        <f>IF(E53="","",②選手情報入力!D61)</f>
        <v/>
      </c>
      <c r="G53" t="str">
        <f>IF(E53="","",②選手情報入力!E61)</f>
        <v/>
      </c>
      <c r="H53" t="str">
        <f t="shared" si="0"/>
        <v/>
      </c>
      <c r="I53" t="str">
        <f>IF(E53="","",IF(②選手情報入力!G61="男",1,2))</f>
        <v/>
      </c>
      <c r="J53" t="str">
        <f>IF(E53="","",IF(②選手情報入力!H61="","",②選手情報入力!H61))</f>
        <v/>
      </c>
      <c r="L53" t="str">
        <f t="shared" si="1"/>
        <v/>
      </c>
      <c r="M53" t="str">
        <f t="shared" si="2"/>
        <v/>
      </c>
      <c r="O53" t="str">
        <f>IF(E53="","",IF(②選手情報入力!I61="","",IF(I53=1,VLOOKUP(②選手情報入力!I61,種目情報!$A$4:$B$16,2,FALSE),VLOOKUP(②選手情報入力!I61,種目情報!$E$4:$F$17,2,FALSE))))</f>
        <v/>
      </c>
      <c r="P53" t="str">
        <f>IF(E53="","",IF(②選手情報入力!J61="","",②選手情報入力!J61))</f>
        <v/>
      </c>
      <c r="Q53" s="39" t="str">
        <f>IF(E53="","",IF(②選手情報入力!I61="","",0))</f>
        <v/>
      </c>
      <c r="R53" t="str">
        <f>IF(E53="","",IF(②選手情報入力!I61="","",IF(I53=1,VLOOKUP(②選手情報入力!I61,種目情報!$A$4:$C$16,3,FALSE),VLOOKUP(②選手情報入力!I61,種目情報!$E$4:$G$17,3,FALSE))))</f>
        <v/>
      </c>
      <c r="S53" t="str">
        <f>IF(E53="","",IF(②選手情報入力!K61="","",IF(I53=1,VLOOKUP(②選手情報入力!K61,種目情報!$A$4:$B$16,2,FALSE),VLOOKUP(②選手情報入力!K61,種目情報!$E$4:$F$17,2,FALSE))))</f>
        <v/>
      </c>
      <c r="T53" t="str">
        <f>IF(E53="","",IF(②選手情報入力!L61="","",②選手情報入力!L61))</f>
        <v/>
      </c>
      <c r="U53" s="39" t="str">
        <f>IF(E53="","",IF(②選手情報入力!K61="","",0))</f>
        <v/>
      </c>
      <c r="V53" t="str">
        <f>IF(E53="","",IF(②選手情報入力!K61="","",IF(I53=1,VLOOKUP(②選手情報入力!K61,種目情報!$A$4:$C$16,3,FALSE),VLOOKUP(②選手情報入力!K61,種目情報!$E$4:$G$17,3,FALSE))))</f>
        <v/>
      </c>
      <c r="W53" t="str">
        <f>IF(E53="","",IF(②選手情報入力!M61="","",IF(I53=1,VLOOKUP(②選手情報入力!M61,種目情報!$A$4:$B$16,2,FALSE),VLOOKUP(②選手情報入力!M61,種目情報!$E$4:$F$17,2,FALSE))))</f>
        <v/>
      </c>
      <c r="X53" t="str">
        <f>IF(E53="","",IF(②選手情報入力!N61="","",②選手情報入力!N61))</f>
        <v/>
      </c>
      <c r="Y53" s="39" t="str">
        <f>IF(E53="","",IF(②選手情報入力!M61="","",0))</f>
        <v/>
      </c>
      <c r="Z53" t="str">
        <f>IF(E53="","",IF(②選手情報入力!M61="","",IF(I53=1,VLOOKUP(②選手情報入力!M61,種目情報!$A$4:$C$16,3,FALSE),VLOOKUP(②選手情報入力!M61,種目情報!$E$4:$G$17,3,FALSE))))</f>
        <v/>
      </c>
      <c r="AA53" t="str">
        <f>IF(E53="","",IF(②選手情報入力!O61="","",IF(I53=1,種目情報!$J$4,種目情報!$J$6)))</f>
        <v/>
      </c>
      <c r="AB53" t="str">
        <f>IF(E53="","",IF(②選手情報入力!O61="","",IF(I53=1,IF(②選手情報入力!$O$5="","",②選手情報入力!$O$5),IF(②選手情報入力!$O$6="","",②選手情報入力!$O$6))))</f>
        <v/>
      </c>
      <c r="AC53" t="str">
        <f>IF(E53="","",IF(②選手情報入力!O61="","",0))</f>
        <v/>
      </c>
      <c r="AD53" t="str">
        <f>IF(E53="","",IF(②選手情報入力!O61="","",2))</f>
        <v/>
      </c>
      <c r="AE53" t="str">
        <f>IF(E53="","",IF(②選手情報入力!P61="","",IF(I53=1,種目情報!$J$5,種目情報!$J$7)))</f>
        <v/>
      </c>
      <c r="AF53" t="str">
        <f>IF(E53="","",IF(②選手情報入力!P61="","",IF(I53=1,IF(②選手情報入力!$P$5="","",②選手情報入力!$P$5),IF(②選手情報入力!$P$6="","",②選手情報入力!$P$6))))</f>
        <v/>
      </c>
      <c r="AG53" t="str">
        <f>IF(E53="","",IF(②選手情報入力!P61="","",0))</f>
        <v/>
      </c>
      <c r="AH53" t="str">
        <f>IF(E53="","",IF(②選手情報入力!P61="","",2))</f>
        <v/>
      </c>
    </row>
    <row r="54" spans="1:34">
      <c r="A54" t="str">
        <f>IF(E54="","",I54*1000000+①団体情報入力!$D$3*1000+②選手情報入力!A62)</f>
        <v/>
      </c>
      <c r="B54" t="str">
        <f>IF(E54="","",①団体情報入力!$D$3)</f>
        <v/>
      </c>
      <c r="D54" t="str">
        <f>IF(②選手情報入力!B62="","",②選手情報入力!B62)</f>
        <v/>
      </c>
      <c r="E54" t="str">
        <f>IF(②選手情報入力!C62="","",②選手情報入力!C62)</f>
        <v/>
      </c>
      <c r="F54" t="str">
        <f>IF(E54="","",②選手情報入力!D62)</f>
        <v/>
      </c>
      <c r="G54" t="str">
        <f>IF(E54="","",②選手情報入力!E62)</f>
        <v/>
      </c>
      <c r="H54" t="str">
        <f t="shared" si="0"/>
        <v/>
      </c>
      <c r="I54" t="str">
        <f>IF(E54="","",IF(②選手情報入力!G62="男",1,2))</f>
        <v/>
      </c>
      <c r="J54" t="str">
        <f>IF(E54="","",IF(②選手情報入力!H62="","",②選手情報入力!H62))</f>
        <v/>
      </c>
      <c r="L54" t="str">
        <f t="shared" si="1"/>
        <v/>
      </c>
      <c r="M54" t="str">
        <f t="shared" si="2"/>
        <v/>
      </c>
      <c r="O54" t="str">
        <f>IF(E54="","",IF(②選手情報入力!I62="","",IF(I54=1,VLOOKUP(②選手情報入力!I62,種目情報!$A$4:$B$16,2,FALSE),VLOOKUP(②選手情報入力!I62,種目情報!$E$4:$F$17,2,FALSE))))</f>
        <v/>
      </c>
      <c r="P54" t="str">
        <f>IF(E54="","",IF(②選手情報入力!J62="","",②選手情報入力!J62))</f>
        <v/>
      </c>
      <c r="Q54" s="39" t="str">
        <f>IF(E54="","",IF(②選手情報入力!I62="","",0))</f>
        <v/>
      </c>
      <c r="R54" t="str">
        <f>IF(E54="","",IF(②選手情報入力!I62="","",IF(I54=1,VLOOKUP(②選手情報入力!I62,種目情報!$A$4:$C$16,3,FALSE),VLOOKUP(②選手情報入力!I62,種目情報!$E$4:$G$17,3,FALSE))))</f>
        <v/>
      </c>
      <c r="S54" t="str">
        <f>IF(E54="","",IF(②選手情報入力!K62="","",IF(I54=1,VLOOKUP(②選手情報入力!K62,種目情報!$A$4:$B$16,2,FALSE),VLOOKUP(②選手情報入力!K62,種目情報!$E$4:$F$17,2,FALSE))))</f>
        <v/>
      </c>
      <c r="T54" t="str">
        <f>IF(E54="","",IF(②選手情報入力!L62="","",②選手情報入力!L62))</f>
        <v/>
      </c>
      <c r="U54" s="39" t="str">
        <f>IF(E54="","",IF(②選手情報入力!K62="","",0))</f>
        <v/>
      </c>
      <c r="V54" t="str">
        <f>IF(E54="","",IF(②選手情報入力!K62="","",IF(I54=1,VLOOKUP(②選手情報入力!K62,種目情報!$A$4:$C$16,3,FALSE),VLOOKUP(②選手情報入力!K62,種目情報!$E$4:$G$17,3,FALSE))))</f>
        <v/>
      </c>
      <c r="W54" t="str">
        <f>IF(E54="","",IF(②選手情報入力!M62="","",IF(I54=1,VLOOKUP(②選手情報入力!M62,種目情報!$A$4:$B$16,2,FALSE),VLOOKUP(②選手情報入力!M62,種目情報!$E$4:$F$17,2,FALSE))))</f>
        <v/>
      </c>
      <c r="X54" t="str">
        <f>IF(E54="","",IF(②選手情報入力!N62="","",②選手情報入力!N62))</f>
        <v/>
      </c>
      <c r="Y54" s="39" t="str">
        <f>IF(E54="","",IF(②選手情報入力!M62="","",0))</f>
        <v/>
      </c>
      <c r="Z54" t="str">
        <f>IF(E54="","",IF(②選手情報入力!M62="","",IF(I54=1,VLOOKUP(②選手情報入力!M62,種目情報!$A$4:$C$16,3,FALSE),VLOOKUP(②選手情報入力!M62,種目情報!$E$4:$G$17,3,FALSE))))</f>
        <v/>
      </c>
      <c r="AA54" t="str">
        <f>IF(E54="","",IF(②選手情報入力!O62="","",IF(I54=1,種目情報!$J$4,種目情報!$J$6)))</f>
        <v/>
      </c>
      <c r="AB54" t="str">
        <f>IF(E54="","",IF(②選手情報入力!O62="","",IF(I54=1,IF(②選手情報入力!$O$5="","",②選手情報入力!$O$5),IF(②選手情報入力!$O$6="","",②選手情報入力!$O$6))))</f>
        <v/>
      </c>
      <c r="AC54" t="str">
        <f>IF(E54="","",IF(②選手情報入力!O62="","",0))</f>
        <v/>
      </c>
      <c r="AD54" t="str">
        <f>IF(E54="","",IF(②選手情報入力!O62="","",2))</f>
        <v/>
      </c>
      <c r="AE54" t="str">
        <f>IF(E54="","",IF(②選手情報入力!P62="","",IF(I54=1,種目情報!$J$5,種目情報!$J$7)))</f>
        <v/>
      </c>
      <c r="AF54" t="str">
        <f>IF(E54="","",IF(②選手情報入力!P62="","",IF(I54=1,IF(②選手情報入力!$P$5="","",②選手情報入力!$P$5),IF(②選手情報入力!$P$6="","",②選手情報入力!$P$6))))</f>
        <v/>
      </c>
      <c r="AG54" t="str">
        <f>IF(E54="","",IF(②選手情報入力!P62="","",0))</f>
        <v/>
      </c>
      <c r="AH54" t="str">
        <f>IF(E54="","",IF(②選手情報入力!P62="","",2))</f>
        <v/>
      </c>
    </row>
    <row r="55" spans="1:34">
      <c r="A55" t="str">
        <f>IF(E55="","",I55*1000000+①団体情報入力!$D$3*1000+②選手情報入力!A63)</f>
        <v/>
      </c>
      <c r="B55" t="str">
        <f>IF(E55="","",①団体情報入力!$D$3)</f>
        <v/>
      </c>
      <c r="D55" t="str">
        <f>IF(②選手情報入力!B63="","",②選手情報入力!B63)</f>
        <v/>
      </c>
      <c r="E55" t="str">
        <f>IF(②選手情報入力!C63="","",②選手情報入力!C63)</f>
        <v/>
      </c>
      <c r="F55" t="str">
        <f>IF(E55="","",②選手情報入力!D63)</f>
        <v/>
      </c>
      <c r="G55" t="str">
        <f>IF(E55="","",②選手情報入力!E63)</f>
        <v/>
      </c>
      <c r="H55" t="str">
        <f t="shared" si="0"/>
        <v/>
      </c>
      <c r="I55" t="str">
        <f>IF(E55="","",IF(②選手情報入力!G63="男",1,2))</f>
        <v/>
      </c>
      <c r="J55" t="str">
        <f>IF(E55="","",IF(②選手情報入力!H63="","",②選手情報入力!H63))</f>
        <v/>
      </c>
      <c r="L55" t="str">
        <f t="shared" si="1"/>
        <v/>
      </c>
      <c r="M55" t="str">
        <f t="shared" si="2"/>
        <v/>
      </c>
      <c r="O55" t="str">
        <f>IF(E55="","",IF(②選手情報入力!I63="","",IF(I55=1,VLOOKUP(②選手情報入力!I63,種目情報!$A$4:$B$16,2,FALSE),VLOOKUP(②選手情報入力!I63,種目情報!$E$4:$F$17,2,FALSE))))</f>
        <v/>
      </c>
      <c r="P55" t="str">
        <f>IF(E55="","",IF(②選手情報入力!J63="","",②選手情報入力!J63))</f>
        <v/>
      </c>
      <c r="Q55" s="39" t="str">
        <f>IF(E55="","",IF(②選手情報入力!I63="","",0))</f>
        <v/>
      </c>
      <c r="R55" t="str">
        <f>IF(E55="","",IF(②選手情報入力!I63="","",IF(I55=1,VLOOKUP(②選手情報入力!I63,種目情報!$A$4:$C$16,3,FALSE),VLOOKUP(②選手情報入力!I63,種目情報!$E$4:$G$17,3,FALSE))))</f>
        <v/>
      </c>
      <c r="S55" t="str">
        <f>IF(E55="","",IF(②選手情報入力!K63="","",IF(I55=1,VLOOKUP(②選手情報入力!K63,種目情報!$A$4:$B$16,2,FALSE),VLOOKUP(②選手情報入力!K63,種目情報!$E$4:$F$17,2,FALSE))))</f>
        <v/>
      </c>
      <c r="T55" t="str">
        <f>IF(E55="","",IF(②選手情報入力!L63="","",②選手情報入力!L63))</f>
        <v/>
      </c>
      <c r="U55" s="39" t="str">
        <f>IF(E55="","",IF(②選手情報入力!K63="","",0))</f>
        <v/>
      </c>
      <c r="V55" t="str">
        <f>IF(E55="","",IF(②選手情報入力!K63="","",IF(I55=1,VLOOKUP(②選手情報入力!K63,種目情報!$A$4:$C$16,3,FALSE),VLOOKUP(②選手情報入力!K63,種目情報!$E$4:$G$17,3,FALSE))))</f>
        <v/>
      </c>
      <c r="W55" t="str">
        <f>IF(E55="","",IF(②選手情報入力!M63="","",IF(I55=1,VLOOKUP(②選手情報入力!M63,種目情報!$A$4:$B$16,2,FALSE),VLOOKUP(②選手情報入力!M63,種目情報!$E$4:$F$17,2,FALSE))))</f>
        <v/>
      </c>
      <c r="X55" t="str">
        <f>IF(E55="","",IF(②選手情報入力!N63="","",②選手情報入力!N63))</f>
        <v/>
      </c>
      <c r="Y55" s="39" t="str">
        <f>IF(E55="","",IF(②選手情報入力!M63="","",0))</f>
        <v/>
      </c>
      <c r="Z55" t="str">
        <f>IF(E55="","",IF(②選手情報入力!M63="","",IF(I55=1,VLOOKUP(②選手情報入力!M63,種目情報!$A$4:$C$16,3,FALSE),VLOOKUP(②選手情報入力!M63,種目情報!$E$4:$G$17,3,FALSE))))</f>
        <v/>
      </c>
      <c r="AA55" t="str">
        <f>IF(E55="","",IF(②選手情報入力!O63="","",IF(I55=1,種目情報!$J$4,種目情報!$J$6)))</f>
        <v/>
      </c>
      <c r="AB55" t="str">
        <f>IF(E55="","",IF(②選手情報入力!O63="","",IF(I55=1,IF(②選手情報入力!$O$5="","",②選手情報入力!$O$5),IF(②選手情報入力!$O$6="","",②選手情報入力!$O$6))))</f>
        <v/>
      </c>
      <c r="AC55" t="str">
        <f>IF(E55="","",IF(②選手情報入力!O63="","",0))</f>
        <v/>
      </c>
      <c r="AD55" t="str">
        <f>IF(E55="","",IF(②選手情報入力!O63="","",2))</f>
        <v/>
      </c>
      <c r="AE55" t="str">
        <f>IF(E55="","",IF(②選手情報入力!P63="","",IF(I55=1,種目情報!$J$5,種目情報!$J$7)))</f>
        <v/>
      </c>
      <c r="AF55" t="str">
        <f>IF(E55="","",IF(②選手情報入力!P63="","",IF(I55=1,IF(②選手情報入力!$P$5="","",②選手情報入力!$P$5),IF(②選手情報入力!$P$6="","",②選手情報入力!$P$6))))</f>
        <v/>
      </c>
      <c r="AG55" t="str">
        <f>IF(E55="","",IF(②選手情報入力!P63="","",0))</f>
        <v/>
      </c>
      <c r="AH55" t="str">
        <f>IF(E55="","",IF(②選手情報入力!P63="","",2))</f>
        <v/>
      </c>
    </row>
    <row r="56" spans="1:34">
      <c r="A56" t="str">
        <f>IF(E56="","",I56*1000000+①団体情報入力!$D$3*1000+②選手情報入力!A64)</f>
        <v/>
      </c>
      <c r="B56" t="str">
        <f>IF(E56="","",①団体情報入力!$D$3)</f>
        <v/>
      </c>
      <c r="D56" t="str">
        <f>IF(②選手情報入力!B64="","",②選手情報入力!B64)</f>
        <v/>
      </c>
      <c r="E56" t="str">
        <f>IF(②選手情報入力!C64="","",②選手情報入力!C64)</f>
        <v/>
      </c>
      <c r="F56" t="str">
        <f>IF(E56="","",②選手情報入力!D64)</f>
        <v/>
      </c>
      <c r="G56" t="str">
        <f>IF(E56="","",②選手情報入力!E64)</f>
        <v/>
      </c>
      <c r="H56" t="str">
        <f t="shared" si="0"/>
        <v/>
      </c>
      <c r="I56" t="str">
        <f>IF(E56="","",IF(②選手情報入力!G64="男",1,2))</f>
        <v/>
      </c>
      <c r="J56" t="str">
        <f>IF(E56="","",IF(②選手情報入力!H64="","",②選手情報入力!H64))</f>
        <v/>
      </c>
      <c r="L56" t="str">
        <f t="shared" si="1"/>
        <v/>
      </c>
      <c r="M56" t="str">
        <f t="shared" si="2"/>
        <v/>
      </c>
      <c r="O56" t="str">
        <f>IF(E56="","",IF(②選手情報入力!I64="","",IF(I56=1,VLOOKUP(②選手情報入力!I64,種目情報!$A$4:$B$16,2,FALSE),VLOOKUP(②選手情報入力!I64,種目情報!$E$4:$F$17,2,FALSE))))</f>
        <v/>
      </c>
      <c r="P56" t="str">
        <f>IF(E56="","",IF(②選手情報入力!J64="","",②選手情報入力!J64))</f>
        <v/>
      </c>
      <c r="Q56" s="39" t="str">
        <f>IF(E56="","",IF(②選手情報入力!I64="","",0))</f>
        <v/>
      </c>
      <c r="R56" t="str">
        <f>IF(E56="","",IF(②選手情報入力!I64="","",IF(I56=1,VLOOKUP(②選手情報入力!I64,種目情報!$A$4:$C$16,3,FALSE),VLOOKUP(②選手情報入力!I64,種目情報!$E$4:$G$17,3,FALSE))))</f>
        <v/>
      </c>
      <c r="S56" t="str">
        <f>IF(E56="","",IF(②選手情報入力!K64="","",IF(I56=1,VLOOKUP(②選手情報入力!K64,種目情報!$A$4:$B$16,2,FALSE),VLOOKUP(②選手情報入力!K64,種目情報!$E$4:$F$17,2,FALSE))))</f>
        <v/>
      </c>
      <c r="T56" t="str">
        <f>IF(E56="","",IF(②選手情報入力!L64="","",②選手情報入力!L64))</f>
        <v/>
      </c>
      <c r="U56" s="39" t="str">
        <f>IF(E56="","",IF(②選手情報入力!K64="","",0))</f>
        <v/>
      </c>
      <c r="V56" t="str">
        <f>IF(E56="","",IF(②選手情報入力!K64="","",IF(I56=1,VLOOKUP(②選手情報入力!K64,種目情報!$A$4:$C$16,3,FALSE),VLOOKUP(②選手情報入力!K64,種目情報!$E$4:$G$17,3,FALSE))))</f>
        <v/>
      </c>
      <c r="W56" t="str">
        <f>IF(E56="","",IF(②選手情報入力!M64="","",IF(I56=1,VLOOKUP(②選手情報入力!M64,種目情報!$A$4:$B$16,2,FALSE),VLOOKUP(②選手情報入力!M64,種目情報!$E$4:$F$17,2,FALSE))))</f>
        <v/>
      </c>
      <c r="X56" t="str">
        <f>IF(E56="","",IF(②選手情報入力!N64="","",②選手情報入力!N64))</f>
        <v/>
      </c>
      <c r="Y56" s="39" t="str">
        <f>IF(E56="","",IF(②選手情報入力!M64="","",0))</f>
        <v/>
      </c>
      <c r="Z56" t="str">
        <f>IF(E56="","",IF(②選手情報入力!M64="","",IF(I56=1,VLOOKUP(②選手情報入力!M64,種目情報!$A$4:$C$16,3,FALSE),VLOOKUP(②選手情報入力!M64,種目情報!$E$4:$G$17,3,FALSE))))</f>
        <v/>
      </c>
      <c r="AA56" t="str">
        <f>IF(E56="","",IF(②選手情報入力!O64="","",IF(I56=1,種目情報!$J$4,種目情報!$J$6)))</f>
        <v/>
      </c>
      <c r="AB56" t="str">
        <f>IF(E56="","",IF(②選手情報入力!O64="","",IF(I56=1,IF(②選手情報入力!$O$5="","",②選手情報入力!$O$5),IF(②選手情報入力!$O$6="","",②選手情報入力!$O$6))))</f>
        <v/>
      </c>
      <c r="AC56" t="str">
        <f>IF(E56="","",IF(②選手情報入力!O64="","",0))</f>
        <v/>
      </c>
      <c r="AD56" t="str">
        <f>IF(E56="","",IF(②選手情報入力!O64="","",2))</f>
        <v/>
      </c>
      <c r="AE56" t="str">
        <f>IF(E56="","",IF(②選手情報入力!P64="","",IF(I56=1,種目情報!$J$5,種目情報!$J$7)))</f>
        <v/>
      </c>
      <c r="AF56" t="str">
        <f>IF(E56="","",IF(②選手情報入力!P64="","",IF(I56=1,IF(②選手情報入力!$P$5="","",②選手情報入力!$P$5),IF(②選手情報入力!$P$6="","",②選手情報入力!$P$6))))</f>
        <v/>
      </c>
      <c r="AG56" t="str">
        <f>IF(E56="","",IF(②選手情報入力!P64="","",0))</f>
        <v/>
      </c>
      <c r="AH56" t="str">
        <f>IF(E56="","",IF(②選手情報入力!P64="","",2))</f>
        <v/>
      </c>
    </row>
    <row r="57" spans="1:34">
      <c r="A57" t="str">
        <f>IF(E57="","",I57*1000000+①団体情報入力!$D$3*1000+②選手情報入力!A65)</f>
        <v/>
      </c>
      <c r="B57" t="str">
        <f>IF(E57="","",①団体情報入力!$D$3)</f>
        <v/>
      </c>
      <c r="D57" t="str">
        <f>IF(②選手情報入力!B65="","",②選手情報入力!B65)</f>
        <v/>
      </c>
      <c r="E57" t="str">
        <f>IF(②選手情報入力!C65="","",②選手情報入力!C65)</f>
        <v/>
      </c>
      <c r="F57" t="str">
        <f>IF(E57="","",②選手情報入力!D65)</f>
        <v/>
      </c>
      <c r="G57" t="str">
        <f>IF(E57="","",②選手情報入力!E65)</f>
        <v/>
      </c>
      <c r="H57" t="str">
        <f t="shared" si="0"/>
        <v/>
      </c>
      <c r="I57" t="str">
        <f>IF(E57="","",IF(②選手情報入力!G65="男",1,2))</f>
        <v/>
      </c>
      <c r="J57" t="str">
        <f>IF(E57="","",IF(②選手情報入力!H65="","",②選手情報入力!H65))</f>
        <v/>
      </c>
      <c r="L57" t="str">
        <f t="shared" si="1"/>
        <v/>
      </c>
      <c r="M57" t="str">
        <f t="shared" si="2"/>
        <v/>
      </c>
      <c r="O57" t="str">
        <f>IF(E57="","",IF(②選手情報入力!I65="","",IF(I57=1,VLOOKUP(②選手情報入力!I65,種目情報!$A$4:$B$16,2,FALSE),VLOOKUP(②選手情報入力!I65,種目情報!$E$4:$F$17,2,FALSE))))</f>
        <v/>
      </c>
      <c r="P57" t="str">
        <f>IF(E57="","",IF(②選手情報入力!J65="","",②選手情報入力!J65))</f>
        <v/>
      </c>
      <c r="Q57" s="39" t="str">
        <f>IF(E57="","",IF(②選手情報入力!I65="","",0))</f>
        <v/>
      </c>
      <c r="R57" t="str">
        <f>IF(E57="","",IF(②選手情報入力!I65="","",IF(I57=1,VLOOKUP(②選手情報入力!I65,種目情報!$A$4:$C$16,3,FALSE),VLOOKUP(②選手情報入力!I65,種目情報!$E$4:$G$17,3,FALSE))))</f>
        <v/>
      </c>
      <c r="S57" t="str">
        <f>IF(E57="","",IF(②選手情報入力!K65="","",IF(I57=1,VLOOKUP(②選手情報入力!K65,種目情報!$A$4:$B$16,2,FALSE),VLOOKUP(②選手情報入力!K65,種目情報!$E$4:$F$17,2,FALSE))))</f>
        <v/>
      </c>
      <c r="T57" t="str">
        <f>IF(E57="","",IF(②選手情報入力!L65="","",②選手情報入力!L65))</f>
        <v/>
      </c>
      <c r="U57" s="39" t="str">
        <f>IF(E57="","",IF(②選手情報入力!K65="","",0))</f>
        <v/>
      </c>
      <c r="V57" t="str">
        <f>IF(E57="","",IF(②選手情報入力!K65="","",IF(I57=1,VLOOKUP(②選手情報入力!K65,種目情報!$A$4:$C$16,3,FALSE),VLOOKUP(②選手情報入力!K65,種目情報!$E$4:$G$17,3,FALSE))))</f>
        <v/>
      </c>
      <c r="W57" t="str">
        <f>IF(E57="","",IF(②選手情報入力!M65="","",IF(I57=1,VLOOKUP(②選手情報入力!M65,種目情報!$A$4:$B$16,2,FALSE),VLOOKUP(②選手情報入力!M65,種目情報!$E$4:$F$17,2,FALSE))))</f>
        <v/>
      </c>
      <c r="X57" t="str">
        <f>IF(E57="","",IF(②選手情報入力!N65="","",②選手情報入力!N65))</f>
        <v/>
      </c>
      <c r="Y57" s="39" t="str">
        <f>IF(E57="","",IF(②選手情報入力!M65="","",0))</f>
        <v/>
      </c>
      <c r="Z57" t="str">
        <f>IF(E57="","",IF(②選手情報入力!M65="","",IF(I57=1,VLOOKUP(②選手情報入力!M65,種目情報!$A$4:$C$16,3,FALSE),VLOOKUP(②選手情報入力!M65,種目情報!$E$4:$G$17,3,FALSE))))</f>
        <v/>
      </c>
      <c r="AA57" t="str">
        <f>IF(E57="","",IF(②選手情報入力!O65="","",IF(I57=1,種目情報!$J$4,種目情報!$J$6)))</f>
        <v/>
      </c>
      <c r="AB57" t="str">
        <f>IF(E57="","",IF(②選手情報入力!O65="","",IF(I57=1,IF(②選手情報入力!$O$5="","",②選手情報入力!$O$5),IF(②選手情報入力!$O$6="","",②選手情報入力!$O$6))))</f>
        <v/>
      </c>
      <c r="AC57" t="str">
        <f>IF(E57="","",IF(②選手情報入力!O65="","",0))</f>
        <v/>
      </c>
      <c r="AD57" t="str">
        <f>IF(E57="","",IF(②選手情報入力!O65="","",2))</f>
        <v/>
      </c>
      <c r="AE57" t="str">
        <f>IF(E57="","",IF(②選手情報入力!P65="","",IF(I57=1,種目情報!$J$5,種目情報!$J$7)))</f>
        <v/>
      </c>
      <c r="AF57" t="str">
        <f>IF(E57="","",IF(②選手情報入力!P65="","",IF(I57=1,IF(②選手情報入力!$P$5="","",②選手情報入力!$P$5),IF(②選手情報入力!$P$6="","",②選手情報入力!$P$6))))</f>
        <v/>
      </c>
      <c r="AG57" t="str">
        <f>IF(E57="","",IF(②選手情報入力!P65="","",0))</f>
        <v/>
      </c>
      <c r="AH57" t="str">
        <f>IF(E57="","",IF(②選手情報入力!P65="","",2))</f>
        <v/>
      </c>
    </row>
    <row r="58" spans="1:34">
      <c r="A58" t="str">
        <f>IF(E58="","",I58*1000000+①団体情報入力!$D$3*1000+②選手情報入力!A66)</f>
        <v/>
      </c>
      <c r="B58" t="str">
        <f>IF(E58="","",①団体情報入力!$D$3)</f>
        <v/>
      </c>
      <c r="D58" t="str">
        <f>IF(②選手情報入力!B66="","",②選手情報入力!B66)</f>
        <v/>
      </c>
      <c r="E58" t="str">
        <f>IF(②選手情報入力!C66="","",②選手情報入力!C66)</f>
        <v/>
      </c>
      <c r="F58" t="str">
        <f>IF(E58="","",②選手情報入力!D66)</f>
        <v/>
      </c>
      <c r="G58" t="str">
        <f>IF(E58="","",②選手情報入力!E66)</f>
        <v/>
      </c>
      <c r="H58" t="str">
        <f t="shared" si="0"/>
        <v/>
      </c>
      <c r="I58" t="str">
        <f>IF(E58="","",IF(②選手情報入力!G66="男",1,2))</f>
        <v/>
      </c>
      <c r="J58" t="str">
        <f>IF(E58="","",IF(②選手情報入力!H66="","",②選手情報入力!H66))</f>
        <v/>
      </c>
      <c r="L58" t="str">
        <f t="shared" si="1"/>
        <v/>
      </c>
      <c r="M58" t="str">
        <f t="shared" si="2"/>
        <v/>
      </c>
      <c r="O58" t="str">
        <f>IF(E58="","",IF(②選手情報入力!I66="","",IF(I58=1,VLOOKUP(②選手情報入力!I66,種目情報!$A$4:$B$16,2,FALSE),VLOOKUP(②選手情報入力!I66,種目情報!$E$4:$F$17,2,FALSE))))</f>
        <v/>
      </c>
      <c r="P58" t="str">
        <f>IF(E58="","",IF(②選手情報入力!J66="","",②選手情報入力!J66))</f>
        <v/>
      </c>
      <c r="Q58" s="39" t="str">
        <f>IF(E58="","",IF(②選手情報入力!I66="","",0))</f>
        <v/>
      </c>
      <c r="R58" t="str">
        <f>IF(E58="","",IF(②選手情報入力!I66="","",IF(I58=1,VLOOKUP(②選手情報入力!I66,種目情報!$A$4:$C$16,3,FALSE),VLOOKUP(②選手情報入力!I66,種目情報!$E$4:$G$17,3,FALSE))))</f>
        <v/>
      </c>
      <c r="S58" t="str">
        <f>IF(E58="","",IF(②選手情報入力!K66="","",IF(I58=1,VLOOKUP(②選手情報入力!K66,種目情報!$A$4:$B$16,2,FALSE),VLOOKUP(②選手情報入力!K66,種目情報!$E$4:$F$17,2,FALSE))))</f>
        <v/>
      </c>
      <c r="T58" t="str">
        <f>IF(E58="","",IF(②選手情報入力!L66="","",②選手情報入力!L66))</f>
        <v/>
      </c>
      <c r="U58" s="39" t="str">
        <f>IF(E58="","",IF(②選手情報入力!K66="","",0))</f>
        <v/>
      </c>
      <c r="V58" t="str">
        <f>IF(E58="","",IF(②選手情報入力!K66="","",IF(I58=1,VLOOKUP(②選手情報入力!K66,種目情報!$A$4:$C$16,3,FALSE),VLOOKUP(②選手情報入力!K66,種目情報!$E$4:$G$17,3,FALSE))))</f>
        <v/>
      </c>
      <c r="W58" t="str">
        <f>IF(E58="","",IF(②選手情報入力!M66="","",IF(I58=1,VLOOKUP(②選手情報入力!M66,種目情報!$A$4:$B$16,2,FALSE),VLOOKUP(②選手情報入力!M66,種目情報!$E$4:$F$17,2,FALSE))))</f>
        <v/>
      </c>
      <c r="X58" t="str">
        <f>IF(E58="","",IF(②選手情報入力!N66="","",②選手情報入力!N66))</f>
        <v/>
      </c>
      <c r="Y58" s="39" t="str">
        <f>IF(E58="","",IF(②選手情報入力!M66="","",0))</f>
        <v/>
      </c>
      <c r="Z58" t="str">
        <f>IF(E58="","",IF(②選手情報入力!M66="","",IF(I58=1,VLOOKUP(②選手情報入力!M66,種目情報!$A$4:$C$16,3,FALSE),VLOOKUP(②選手情報入力!M66,種目情報!$E$4:$G$17,3,FALSE))))</f>
        <v/>
      </c>
      <c r="AA58" t="str">
        <f>IF(E58="","",IF(②選手情報入力!O66="","",IF(I58=1,種目情報!$J$4,種目情報!$J$6)))</f>
        <v/>
      </c>
      <c r="AB58" t="str">
        <f>IF(E58="","",IF(②選手情報入力!O66="","",IF(I58=1,IF(②選手情報入力!$O$5="","",②選手情報入力!$O$5),IF(②選手情報入力!$O$6="","",②選手情報入力!$O$6))))</f>
        <v/>
      </c>
      <c r="AC58" t="str">
        <f>IF(E58="","",IF(②選手情報入力!O66="","",0))</f>
        <v/>
      </c>
      <c r="AD58" t="str">
        <f>IF(E58="","",IF(②選手情報入力!O66="","",2))</f>
        <v/>
      </c>
      <c r="AE58" t="str">
        <f>IF(E58="","",IF(②選手情報入力!P66="","",IF(I58=1,種目情報!$J$5,種目情報!$J$7)))</f>
        <v/>
      </c>
      <c r="AF58" t="str">
        <f>IF(E58="","",IF(②選手情報入力!P66="","",IF(I58=1,IF(②選手情報入力!$P$5="","",②選手情報入力!$P$5),IF(②選手情報入力!$P$6="","",②選手情報入力!$P$6))))</f>
        <v/>
      </c>
      <c r="AG58" t="str">
        <f>IF(E58="","",IF(②選手情報入力!P66="","",0))</f>
        <v/>
      </c>
      <c r="AH58" t="str">
        <f>IF(E58="","",IF(②選手情報入力!P66="","",2))</f>
        <v/>
      </c>
    </row>
    <row r="59" spans="1:34">
      <c r="A59" t="str">
        <f>IF(E59="","",I59*1000000+①団体情報入力!$D$3*1000+②選手情報入力!A67)</f>
        <v/>
      </c>
      <c r="B59" t="str">
        <f>IF(E59="","",①団体情報入力!$D$3)</f>
        <v/>
      </c>
      <c r="D59" t="str">
        <f>IF(②選手情報入力!B67="","",②選手情報入力!B67)</f>
        <v/>
      </c>
      <c r="E59" t="str">
        <f>IF(②選手情報入力!C67="","",②選手情報入力!C67)</f>
        <v/>
      </c>
      <c r="F59" t="str">
        <f>IF(E59="","",②選手情報入力!D67)</f>
        <v/>
      </c>
      <c r="G59" t="str">
        <f>IF(E59="","",②選手情報入力!E67)</f>
        <v/>
      </c>
      <c r="H59" t="str">
        <f t="shared" si="0"/>
        <v/>
      </c>
      <c r="I59" t="str">
        <f>IF(E59="","",IF(②選手情報入力!G67="男",1,2))</f>
        <v/>
      </c>
      <c r="J59" t="str">
        <f>IF(E59="","",IF(②選手情報入力!H67="","",②選手情報入力!H67))</f>
        <v/>
      </c>
      <c r="L59" t="str">
        <f t="shared" si="1"/>
        <v/>
      </c>
      <c r="M59" t="str">
        <f t="shared" si="2"/>
        <v/>
      </c>
      <c r="O59" t="str">
        <f>IF(E59="","",IF(②選手情報入力!I67="","",IF(I59=1,VLOOKUP(②選手情報入力!I67,種目情報!$A$4:$B$16,2,FALSE),VLOOKUP(②選手情報入力!I67,種目情報!$E$4:$F$17,2,FALSE))))</f>
        <v/>
      </c>
      <c r="P59" t="str">
        <f>IF(E59="","",IF(②選手情報入力!J67="","",②選手情報入力!J67))</f>
        <v/>
      </c>
      <c r="Q59" s="39" t="str">
        <f>IF(E59="","",IF(②選手情報入力!I67="","",0))</f>
        <v/>
      </c>
      <c r="R59" t="str">
        <f>IF(E59="","",IF(②選手情報入力!I67="","",IF(I59=1,VLOOKUP(②選手情報入力!I67,種目情報!$A$4:$C$16,3,FALSE),VLOOKUP(②選手情報入力!I67,種目情報!$E$4:$G$17,3,FALSE))))</f>
        <v/>
      </c>
      <c r="S59" t="str">
        <f>IF(E59="","",IF(②選手情報入力!K67="","",IF(I59=1,VLOOKUP(②選手情報入力!K67,種目情報!$A$4:$B$16,2,FALSE),VLOOKUP(②選手情報入力!K67,種目情報!$E$4:$F$17,2,FALSE))))</f>
        <v/>
      </c>
      <c r="T59" t="str">
        <f>IF(E59="","",IF(②選手情報入力!L67="","",②選手情報入力!L67))</f>
        <v/>
      </c>
      <c r="U59" s="39" t="str">
        <f>IF(E59="","",IF(②選手情報入力!K67="","",0))</f>
        <v/>
      </c>
      <c r="V59" t="str">
        <f>IF(E59="","",IF(②選手情報入力!K67="","",IF(I59=1,VLOOKUP(②選手情報入力!K67,種目情報!$A$4:$C$16,3,FALSE),VLOOKUP(②選手情報入力!K67,種目情報!$E$4:$G$17,3,FALSE))))</f>
        <v/>
      </c>
      <c r="W59" t="str">
        <f>IF(E59="","",IF(②選手情報入力!M67="","",IF(I59=1,VLOOKUP(②選手情報入力!M67,種目情報!$A$4:$B$16,2,FALSE),VLOOKUP(②選手情報入力!M67,種目情報!$E$4:$F$17,2,FALSE))))</f>
        <v/>
      </c>
      <c r="X59" t="str">
        <f>IF(E59="","",IF(②選手情報入力!N67="","",②選手情報入力!N67))</f>
        <v/>
      </c>
      <c r="Y59" s="39" t="str">
        <f>IF(E59="","",IF(②選手情報入力!M67="","",0))</f>
        <v/>
      </c>
      <c r="Z59" t="str">
        <f>IF(E59="","",IF(②選手情報入力!M67="","",IF(I59=1,VLOOKUP(②選手情報入力!M67,種目情報!$A$4:$C$16,3,FALSE),VLOOKUP(②選手情報入力!M67,種目情報!$E$4:$G$17,3,FALSE))))</f>
        <v/>
      </c>
      <c r="AA59" t="str">
        <f>IF(E59="","",IF(②選手情報入力!O67="","",IF(I59=1,種目情報!$J$4,種目情報!$J$6)))</f>
        <v/>
      </c>
      <c r="AB59" t="str">
        <f>IF(E59="","",IF(②選手情報入力!O67="","",IF(I59=1,IF(②選手情報入力!$O$5="","",②選手情報入力!$O$5),IF(②選手情報入力!$O$6="","",②選手情報入力!$O$6))))</f>
        <v/>
      </c>
      <c r="AC59" t="str">
        <f>IF(E59="","",IF(②選手情報入力!O67="","",0))</f>
        <v/>
      </c>
      <c r="AD59" t="str">
        <f>IF(E59="","",IF(②選手情報入力!O67="","",2))</f>
        <v/>
      </c>
      <c r="AE59" t="str">
        <f>IF(E59="","",IF(②選手情報入力!P67="","",IF(I59=1,種目情報!$J$5,種目情報!$J$7)))</f>
        <v/>
      </c>
      <c r="AF59" t="str">
        <f>IF(E59="","",IF(②選手情報入力!P67="","",IF(I59=1,IF(②選手情報入力!$P$5="","",②選手情報入力!$P$5),IF(②選手情報入力!$P$6="","",②選手情報入力!$P$6))))</f>
        <v/>
      </c>
      <c r="AG59" t="str">
        <f>IF(E59="","",IF(②選手情報入力!P67="","",0))</f>
        <v/>
      </c>
      <c r="AH59" t="str">
        <f>IF(E59="","",IF(②選手情報入力!P67="","",2))</f>
        <v/>
      </c>
    </row>
    <row r="60" spans="1:34">
      <c r="A60" t="str">
        <f>IF(E60="","",I60*1000000+①団体情報入力!$D$3*1000+②選手情報入力!A68)</f>
        <v/>
      </c>
      <c r="B60" t="str">
        <f>IF(E60="","",①団体情報入力!$D$3)</f>
        <v/>
      </c>
      <c r="D60" t="str">
        <f>IF(②選手情報入力!B68="","",②選手情報入力!B68)</f>
        <v/>
      </c>
      <c r="E60" t="str">
        <f>IF(②選手情報入力!C68="","",②選手情報入力!C68)</f>
        <v/>
      </c>
      <c r="F60" t="str">
        <f>IF(E60="","",②選手情報入力!D68)</f>
        <v/>
      </c>
      <c r="G60" t="str">
        <f>IF(E60="","",②選手情報入力!E68)</f>
        <v/>
      </c>
      <c r="H60" t="str">
        <f t="shared" si="0"/>
        <v/>
      </c>
      <c r="I60" t="str">
        <f>IF(E60="","",IF(②選手情報入力!G68="男",1,2))</f>
        <v/>
      </c>
      <c r="J60" t="str">
        <f>IF(E60="","",IF(②選手情報入力!H68="","",②選手情報入力!H68))</f>
        <v/>
      </c>
      <c r="L60" t="str">
        <f t="shared" si="1"/>
        <v/>
      </c>
      <c r="M60" t="str">
        <f t="shared" si="2"/>
        <v/>
      </c>
      <c r="O60" t="str">
        <f>IF(E60="","",IF(②選手情報入力!I68="","",IF(I60=1,VLOOKUP(②選手情報入力!I68,種目情報!$A$4:$B$16,2,FALSE),VLOOKUP(②選手情報入力!I68,種目情報!$E$4:$F$17,2,FALSE))))</f>
        <v/>
      </c>
      <c r="P60" t="str">
        <f>IF(E60="","",IF(②選手情報入力!J68="","",②選手情報入力!J68))</f>
        <v/>
      </c>
      <c r="Q60" s="39" t="str">
        <f>IF(E60="","",IF(②選手情報入力!I68="","",0))</f>
        <v/>
      </c>
      <c r="R60" t="str">
        <f>IF(E60="","",IF(②選手情報入力!I68="","",IF(I60=1,VLOOKUP(②選手情報入力!I68,種目情報!$A$4:$C$16,3,FALSE),VLOOKUP(②選手情報入力!I68,種目情報!$E$4:$G$17,3,FALSE))))</f>
        <v/>
      </c>
      <c r="S60" t="str">
        <f>IF(E60="","",IF(②選手情報入力!K68="","",IF(I60=1,VLOOKUP(②選手情報入力!K68,種目情報!$A$4:$B$16,2,FALSE),VLOOKUP(②選手情報入力!K68,種目情報!$E$4:$F$17,2,FALSE))))</f>
        <v/>
      </c>
      <c r="T60" t="str">
        <f>IF(E60="","",IF(②選手情報入力!L68="","",②選手情報入力!L68))</f>
        <v/>
      </c>
      <c r="U60" s="39" t="str">
        <f>IF(E60="","",IF(②選手情報入力!K68="","",0))</f>
        <v/>
      </c>
      <c r="V60" t="str">
        <f>IF(E60="","",IF(②選手情報入力!K68="","",IF(I60=1,VLOOKUP(②選手情報入力!K68,種目情報!$A$4:$C$16,3,FALSE),VLOOKUP(②選手情報入力!K68,種目情報!$E$4:$G$17,3,FALSE))))</f>
        <v/>
      </c>
      <c r="W60" t="str">
        <f>IF(E60="","",IF(②選手情報入力!M68="","",IF(I60=1,VLOOKUP(②選手情報入力!M68,種目情報!$A$4:$B$16,2,FALSE),VLOOKUP(②選手情報入力!M68,種目情報!$E$4:$F$17,2,FALSE))))</f>
        <v/>
      </c>
      <c r="X60" t="str">
        <f>IF(E60="","",IF(②選手情報入力!N68="","",②選手情報入力!N68))</f>
        <v/>
      </c>
      <c r="Y60" s="39" t="str">
        <f>IF(E60="","",IF(②選手情報入力!M68="","",0))</f>
        <v/>
      </c>
      <c r="Z60" t="str">
        <f>IF(E60="","",IF(②選手情報入力!M68="","",IF(I60=1,VLOOKUP(②選手情報入力!M68,種目情報!$A$4:$C$16,3,FALSE),VLOOKUP(②選手情報入力!M68,種目情報!$E$4:$G$17,3,FALSE))))</f>
        <v/>
      </c>
      <c r="AA60" t="str">
        <f>IF(E60="","",IF(②選手情報入力!O68="","",IF(I60=1,種目情報!$J$4,種目情報!$J$6)))</f>
        <v/>
      </c>
      <c r="AB60" t="str">
        <f>IF(E60="","",IF(②選手情報入力!O68="","",IF(I60=1,IF(②選手情報入力!$O$5="","",②選手情報入力!$O$5),IF(②選手情報入力!$O$6="","",②選手情報入力!$O$6))))</f>
        <v/>
      </c>
      <c r="AC60" t="str">
        <f>IF(E60="","",IF(②選手情報入力!O68="","",0))</f>
        <v/>
      </c>
      <c r="AD60" t="str">
        <f>IF(E60="","",IF(②選手情報入力!O68="","",2))</f>
        <v/>
      </c>
      <c r="AE60" t="str">
        <f>IF(E60="","",IF(②選手情報入力!P68="","",IF(I60=1,種目情報!$J$5,種目情報!$J$7)))</f>
        <v/>
      </c>
      <c r="AF60" t="str">
        <f>IF(E60="","",IF(②選手情報入力!P68="","",IF(I60=1,IF(②選手情報入力!$P$5="","",②選手情報入力!$P$5),IF(②選手情報入力!$P$6="","",②選手情報入力!$P$6))))</f>
        <v/>
      </c>
      <c r="AG60" t="str">
        <f>IF(E60="","",IF(②選手情報入力!P68="","",0))</f>
        <v/>
      </c>
      <c r="AH60" t="str">
        <f>IF(E60="","",IF(②選手情報入力!P68="","",2))</f>
        <v/>
      </c>
    </row>
    <row r="61" spans="1:34">
      <c r="A61" t="str">
        <f>IF(E61="","",I61*1000000+①団体情報入力!$D$3*1000+②選手情報入力!A69)</f>
        <v/>
      </c>
      <c r="B61" t="str">
        <f>IF(E61="","",①団体情報入力!$D$3)</f>
        <v/>
      </c>
      <c r="D61" t="str">
        <f>IF(②選手情報入力!B69="","",②選手情報入力!B69)</f>
        <v/>
      </c>
      <c r="E61" t="str">
        <f>IF(②選手情報入力!C69="","",②選手情報入力!C69)</f>
        <v/>
      </c>
      <c r="F61" t="str">
        <f>IF(E61="","",②選手情報入力!D69)</f>
        <v/>
      </c>
      <c r="G61" t="str">
        <f>IF(E61="","",②選手情報入力!E69)</f>
        <v/>
      </c>
      <c r="H61" t="str">
        <f t="shared" si="0"/>
        <v/>
      </c>
      <c r="I61" t="str">
        <f>IF(E61="","",IF(②選手情報入力!G69="男",1,2))</f>
        <v/>
      </c>
      <c r="J61" t="str">
        <f>IF(E61="","",IF(②選手情報入力!H69="","",②選手情報入力!H69))</f>
        <v/>
      </c>
      <c r="L61" t="str">
        <f t="shared" si="1"/>
        <v/>
      </c>
      <c r="M61" t="str">
        <f t="shared" si="2"/>
        <v/>
      </c>
      <c r="O61" t="str">
        <f>IF(E61="","",IF(②選手情報入力!I69="","",IF(I61=1,VLOOKUP(②選手情報入力!I69,種目情報!$A$4:$B$16,2,FALSE),VLOOKUP(②選手情報入力!I69,種目情報!$E$4:$F$17,2,FALSE))))</f>
        <v/>
      </c>
      <c r="P61" t="str">
        <f>IF(E61="","",IF(②選手情報入力!J69="","",②選手情報入力!J69))</f>
        <v/>
      </c>
      <c r="Q61" s="39" t="str">
        <f>IF(E61="","",IF(②選手情報入力!I69="","",0))</f>
        <v/>
      </c>
      <c r="R61" t="str">
        <f>IF(E61="","",IF(②選手情報入力!I69="","",IF(I61=1,VLOOKUP(②選手情報入力!I69,種目情報!$A$4:$C$16,3,FALSE),VLOOKUP(②選手情報入力!I69,種目情報!$E$4:$G$17,3,FALSE))))</f>
        <v/>
      </c>
      <c r="S61" t="str">
        <f>IF(E61="","",IF(②選手情報入力!K69="","",IF(I61=1,VLOOKUP(②選手情報入力!K69,種目情報!$A$4:$B$16,2,FALSE),VLOOKUP(②選手情報入力!K69,種目情報!$E$4:$F$17,2,FALSE))))</f>
        <v/>
      </c>
      <c r="T61" t="str">
        <f>IF(E61="","",IF(②選手情報入力!L69="","",②選手情報入力!L69))</f>
        <v/>
      </c>
      <c r="U61" s="39" t="str">
        <f>IF(E61="","",IF(②選手情報入力!K69="","",0))</f>
        <v/>
      </c>
      <c r="V61" t="str">
        <f>IF(E61="","",IF(②選手情報入力!K69="","",IF(I61=1,VLOOKUP(②選手情報入力!K69,種目情報!$A$4:$C$16,3,FALSE),VLOOKUP(②選手情報入力!K69,種目情報!$E$4:$G$17,3,FALSE))))</f>
        <v/>
      </c>
      <c r="W61" t="str">
        <f>IF(E61="","",IF(②選手情報入力!M69="","",IF(I61=1,VLOOKUP(②選手情報入力!M69,種目情報!$A$4:$B$16,2,FALSE),VLOOKUP(②選手情報入力!M69,種目情報!$E$4:$F$17,2,FALSE))))</f>
        <v/>
      </c>
      <c r="X61" t="str">
        <f>IF(E61="","",IF(②選手情報入力!N69="","",②選手情報入力!N69))</f>
        <v/>
      </c>
      <c r="Y61" s="39" t="str">
        <f>IF(E61="","",IF(②選手情報入力!M69="","",0))</f>
        <v/>
      </c>
      <c r="Z61" t="str">
        <f>IF(E61="","",IF(②選手情報入力!M69="","",IF(I61=1,VLOOKUP(②選手情報入力!M69,種目情報!$A$4:$C$16,3,FALSE),VLOOKUP(②選手情報入力!M69,種目情報!$E$4:$G$17,3,FALSE))))</f>
        <v/>
      </c>
      <c r="AA61" t="str">
        <f>IF(E61="","",IF(②選手情報入力!O69="","",IF(I61=1,種目情報!$J$4,種目情報!$J$6)))</f>
        <v/>
      </c>
      <c r="AB61" t="str">
        <f>IF(E61="","",IF(②選手情報入力!O69="","",IF(I61=1,IF(②選手情報入力!$O$5="","",②選手情報入力!$O$5),IF(②選手情報入力!$O$6="","",②選手情報入力!$O$6))))</f>
        <v/>
      </c>
      <c r="AC61" t="str">
        <f>IF(E61="","",IF(②選手情報入力!O69="","",0))</f>
        <v/>
      </c>
      <c r="AD61" t="str">
        <f>IF(E61="","",IF(②選手情報入力!O69="","",2))</f>
        <v/>
      </c>
      <c r="AE61" t="str">
        <f>IF(E61="","",IF(②選手情報入力!P69="","",IF(I61=1,種目情報!$J$5,種目情報!$J$7)))</f>
        <v/>
      </c>
      <c r="AF61" t="str">
        <f>IF(E61="","",IF(②選手情報入力!P69="","",IF(I61=1,IF(②選手情報入力!$P$5="","",②選手情報入力!$P$5),IF(②選手情報入力!$P$6="","",②選手情報入力!$P$6))))</f>
        <v/>
      </c>
      <c r="AG61" t="str">
        <f>IF(E61="","",IF(②選手情報入力!P69="","",0))</f>
        <v/>
      </c>
      <c r="AH61" t="str">
        <f>IF(E61="","",IF(②選手情報入力!P69="","",2))</f>
        <v/>
      </c>
    </row>
    <row r="62" spans="1:34">
      <c r="A62" t="str">
        <f>IF(E62="","",I62*1000000+①団体情報入力!$D$3*1000+②選手情報入力!A70)</f>
        <v/>
      </c>
      <c r="B62" t="str">
        <f>IF(E62="","",①団体情報入力!$D$3)</f>
        <v/>
      </c>
      <c r="D62" t="str">
        <f>IF(②選手情報入力!B70="","",②選手情報入力!B70)</f>
        <v/>
      </c>
      <c r="E62" t="str">
        <f>IF(②選手情報入力!C70="","",②選手情報入力!C70)</f>
        <v/>
      </c>
      <c r="F62" t="str">
        <f>IF(E62="","",②選手情報入力!D70)</f>
        <v/>
      </c>
      <c r="G62" t="str">
        <f>IF(E62="","",②選手情報入力!E70)</f>
        <v/>
      </c>
      <c r="H62" t="str">
        <f t="shared" si="0"/>
        <v/>
      </c>
      <c r="I62" t="str">
        <f>IF(E62="","",IF(②選手情報入力!G70="男",1,2))</f>
        <v/>
      </c>
      <c r="J62" t="str">
        <f>IF(E62="","",IF(②選手情報入力!H70="","",②選手情報入力!H70))</f>
        <v/>
      </c>
      <c r="L62" t="str">
        <f t="shared" si="1"/>
        <v/>
      </c>
      <c r="M62" t="str">
        <f t="shared" si="2"/>
        <v/>
      </c>
      <c r="O62" t="str">
        <f>IF(E62="","",IF(②選手情報入力!I70="","",IF(I62=1,VLOOKUP(②選手情報入力!I70,種目情報!$A$4:$B$16,2,FALSE),VLOOKUP(②選手情報入力!I70,種目情報!$E$4:$F$17,2,FALSE))))</f>
        <v/>
      </c>
      <c r="P62" t="str">
        <f>IF(E62="","",IF(②選手情報入力!J70="","",②選手情報入力!J70))</f>
        <v/>
      </c>
      <c r="Q62" s="39" t="str">
        <f>IF(E62="","",IF(②選手情報入力!I70="","",0))</f>
        <v/>
      </c>
      <c r="R62" t="str">
        <f>IF(E62="","",IF(②選手情報入力!I70="","",IF(I62=1,VLOOKUP(②選手情報入力!I70,種目情報!$A$4:$C$16,3,FALSE),VLOOKUP(②選手情報入力!I70,種目情報!$E$4:$G$17,3,FALSE))))</f>
        <v/>
      </c>
      <c r="S62" t="str">
        <f>IF(E62="","",IF(②選手情報入力!K70="","",IF(I62=1,VLOOKUP(②選手情報入力!K70,種目情報!$A$4:$B$16,2,FALSE),VLOOKUP(②選手情報入力!K70,種目情報!$E$4:$F$17,2,FALSE))))</f>
        <v/>
      </c>
      <c r="T62" t="str">
        <f>IF(E62="","",IF(②選手情報入力!L70="","",②選手情報入力!L70))</f>
        <v/>
      </c>
      <c r="U62" s="39" t="str">
        <f>IF(E62="","",IF(②選手情報入力!K70="","",0))</f>
        <v/>
      </c>
      <c r="V62" t="str">
        <f>IF(E62="","",IF(②選手情報入力!K70="","",IF(I62=1,VLOOKUP(②選手情報入力!K70,種目情報!$A$4:$C$16,3,FALSE),VLOOKUP(②選手情報入力!K70,種目情報!$E$4:$G$17,3,FALSE))))</f>
        <v/>
      </c>
      <c r="W62" t="str">
        <f>IF(E62="","",IF(②選手情報入力!M70="","",IF(I62=1,VLOOKUP(②選手情報入力!M70,種目情報!$A$4:$B$16,2,FALSE),VLOOKUP(②選手情報入力!M70,種目情報!$E$4:$F$17,2,FALSE))))</f>
        <v/>
      </c>
      <c r="X62" t="str">
        <f>IF(E62="","",IF(②選手情報入力!N70="","",②選手情報入力!N70))</f>
        <v/>
      </c>
      <c r="Y62" s="39" t="str">
        <f>IF(E62="","",IF(②選手情報入力!M70="","",0))</f>
        <v/>
      </c>
      <c r="Z62" t="str">
        <f>IF(E62="","",IF(②選手情報入力!M70="","",IF(I62=1,VLOOKUP(②選手情報入力!M70,種目情報!$A$4:$C$16,3,FALSE),VLOOKUP(②選手情報入力!M70,種目情報!$E$4:$G$17,3,FALSE))))</f>
        <v/>
      </c>
      <c r="AA62" t="str">
        <f>IF(E62="","",IF(②選手情報入力!O70="","",IF(I62=1,種目情報!$J$4,種目情報!$J$6)))</f>
        <v/>
      </c>
      <c r="AB62" t="str">
        <f>IF(E62="","",IF(②選手情報入力!O70="","",IF(I62=1,IF(②選手情報入力!$O$5="","",②選手情報入力!$O$5),IF(②選手情報入力!$O$6="","",②選手情報入力!$O$6))))</f>
        <v/>
      </c>
      <c r="AC62" t="str">
        <f>IF(E62="","",IF(②選手情報入力!O70="","",0))</f>
        <v/>
      </c>
      <c r="AD62" t="str">
        <f>IF(E62="","",IF(②選手情報入力!O70="","",2))</f>
        <v/>
      </c>
      <c r="AE62" t="str">
        <f>IF(E62="","",IF(②選手情報入力!P70="","",IF(I62=1,種目情報!$J$5,種目情報!$J$7)))</f>
        <v/>
      </c>
      <c r="AF62" t="str">
        <f>IF(E62="","",IF(②選手情報入力!P70="","",IF(I62=1,IF(②選手情報入力!$P$5="","",②選手情報入力!$P$5),IF(②選手情報入力!$P$6="","",②選手情報入力!$P$6))))</f>
        <v/>
      </c>
      <c r="AG62" t="str">
        <f>IF(E62="","",IF(②選手情報入力!P70="","",0))</f>
        <v/>
      </c>
      <c r="AH62" t="str">
        <f>IF(E62="","",IF(②選手情報入力!P70="","",2))</f>
        <v/>
      </c>
    </row>
    <row r="63" spans="1:34">
      <c r="A63" t="str">
        <f>IF(E63="","",I63*1000000+①団体情報入力!$D$3*1000+②選手情報入力!A71)</f>
        <v/>
      </c>
      <c r="B63" t="str">
        <f>IF(E63="","",①団体情報入力!$D$3)</f>
        <v/>
      </c>
      <c r="D63" t="str">
        <f>IF(②選手情報入力!B71="","",②選手情報入力!B71)</f>
        <v/>
      </c>
      <c r="E63" t="str">
        <f>IF(②選手情報入力!C71="","",②選手情報入力!C71)</f>
        <v/>
      </c>
      <c r="F63" t="str">
        <f>IF(E63="","",②選手情報入力!D71)</f>
        <v/>
      </c>
      <c r="G63" t="str">
        <f>IF(E63="","",②選手情報入力!E71)</f>
        <v/>
      </c>
      <c r="H63" t="str">
        <f t="shared" si="0"/>
        <v/>
      </c>
      <c r="I63" t="str">
        <f>IF(E63="","",IF(②選手情報入力!G71="男",1,2))</f>
        <v/>
      </c>
      <c r="J63" t="str">
        <f>IF(E63="","",IF(②選手情報入力!H71="","",②選手情報入力!H71))</f>
        <v/>
      </c>
      <c r="L63" t="str">
        <f t="shared" si="1"/>
        <v/>
      </c>
      <c r="M63" t="str">
        <f t="shared" si="2"/>
        <v/>
      </c>
      <c r="O63" t="str">
        <f>IF(E63="","",IF(②選手情報入力!I71="","",IF(I63=1,VLOOKUP(②選手情報入力!I71,種目情報!$A$4:$B$16,2,FALSE),VLOOKUP(②選手情報入力!I71,種目情報!$E$4:$F$17,2,FALSE))))</f>
        <v/>
      </c>
      <c r="P63" t="str">
        <f>IF(E63="","",IF(②選手情報入力!J71="","",②選手情報入力!J71))</f>
        <v/>
      </c>
      <c r="Q63" s="39" t="str">
        <f>IF(E63="","",IF(②選手情報入力!I71="","",0))</f>
        <v/>
      </c>
      <c r="R63" t="str">
        <f>IF(E63="","",IF(②選手情報入力!I71="","",IF(I63=1,VLOOKUP(②選手情報入力!I71,種目情報!$A$4:$C$16,3,FALSE),VLOOKUP(②選手情報入力!I71,種目情報!$E$4:$G$17,3,FALSE))))</f>
        <v/>
      </c>
      <c r="S63" t="str">
        <f>IF(E63="","",IF(②選手情報入力!K71="","",IF(I63=1,VLOOKUP(②選手情報入力!K71,種目情報!$A$4:$B$16,2,FALSE),VLOOKUP(②選手情報入力!K71,種目情報!$E$4:$F$17,2,FALSE))))</f>
        <v/>
      </c>
      <c r="T63" t="str">
        <f>IF(E63="","",IF(②選手情報入力!L71="","",②選手情報入力!L71))</f>
        <v/>
      </c>
      <c r="U63" s="39" t="str">
        <f>IF(E63="","",IF(②選手情報入力!K71="","",0))</f>
        <v/>
      </c>
      <c r="V63" t="str">
        <f>IF(E63="","",IF(②選手情報入力!K71="","",IF(I63=1,VLOOKUP(②選手情報入力!K71,種目情報!$A$4:$C$16,3,FALSE),VLOOKUP(②選手情報入力!K71,種目情報!$E$4:$G$17,3,FALSE))))</f>
        <v/>
      </c>
      <c r="W63" t="str">
        <f>IF(E63="","",IF(②選手情報入力!M71="","",IF(I63=1,VLOOKUP(②選手情報入力!M71,種目情報!$A$4:$B$16,2,FALSE),VLOOKUP(②選手情報入力!M71,種目情報!$E$4:$F$17,2,FALSE))))</f>
        <v/>
      </c>
      <c r="X63" t="str">
        <f>IF(E63="","",IF(②選手情報入力!N71="","",②選手情報入力!N71))</f>
        <v/>
      </c>
      <c r="Y63" s="39" t="str">
        <f>IF(E63="","",IF(②選手情報入力!M71="","",0))</f>
        <v/>
      </c>
      <c r="Z63" t="str">
        <f>IF(E63="","",IF(②選手情報入力!M71="","",IF(I63=1,VLOOKUP(②選手情報入力!M71,種目情報!$A$4:$C$16,3,FALSE),VLOOKUP(②選手情報入力!M71,種目情報!$E$4:$G$17,3,FALSE))))</f>
        <v/>
      </c>
      <c r="AA63" t="str">
        <f>IF(E63="","",IF(②選手情報入力!O71="","",IF(I63=1,種目情報!$J$4,種目情報!$J$6)))</f>
        <v/>
      </c>
      <c r="AB63" t="str">
        <f>IF(E63="","",IF(②選手情報入力!O71="","",IF(I63=1,IF(②選手情報入力!$O$5="","",②選手情報入力!$O$5),IF(②選手情報入力!$O$6="","",②選手情報入力!$O$6))))</f>
        <v/>
      </c>
      <c r="AC63" t="str">
        <f>IF(E63="","",IF(②選手情報入力!O71="","",0))</f>
        <v/>
      </c>
      <c r="AD63" t="str">
        <f>IF(E63="","",IF(②選手情報入力!O71="","",2))</f>
        <v/>
      </c>
      <c r="AE63" t="str">
        <f>IF(E63="","",IF(②選手情報入力!P71="","",IF(I63=1,種目情報!$J$5,種目情報!$J$7)))</f>
        <v/>
      </c>
      <c r="AF63" t="str">
        <f>IF(E63="","",IF(②選手情報入力!P71="","",IF(I63=1,IF(②選手情報入力!$P$5="","",②選手情報入力!$P$5),IF(②選手情報入力!$P$6="","",②選手情報入力!$P$6))))</f>
        <v/>
      </c>
      <c r="AG63" t="str">
        <f>IF(E63="","",IF(②選手情報入力!P71="","",0))</f>
        <v/>
      </c>
      <c r="AH63" t="str">
        <f>IF(E63="","",IF(②選手情報入力!P71="","",2))</f>
        <v/>
      </c>
    </row>
    <row r="64" spans="1:34">
      <c r="A64" t="str">
        <f>IF(E64="","",I64*1000000+①団体情報入力!$D$3*1000+②選手情報入力!A72)</f>
        <v/>
      </c>
      <c r="B64" t="str">
        <f>IF(E64="","",①団体情報入力!$D$3)</f>
        <v/>
      </c>
      <c r="D64" t="str">
        <f>IF(②選手情報入力!B72="","",②選手情報入力!B72)</f>
        <v/>
      </c>
      <c r="E64" t="str">
        <f>IF(②選手情報入力!C72="","",②選手情報入力!C72)</f>
        <v/>
      </c>
      <c r="F64" t="str">
        <f>IF(E64="","",②選手情報入力!D72)</f>
        <v/>
      </c>
      <c r="G64" t="str">
        <f>IF(E64="","",②選手情報入力!E72)</f>
        <v/>
      </c>
      <c r="H64" t="str">
        <f t="shared" si="0"/>
        <v/>
      </c>
      <c r="I64" t="str">
        <f>IF(E64="","",IF(②選手情報入力!G72="男",1,2))</f>
        <v/>
      </c>
      <c r="J64" t="str">
        <f>IF(E64="","",IF(②選手情報入力!H72="","",②選手情報入力!H72))</f>
        <v/>
      </c>
      <c r="L64" t="str">
        <f t="shared" si="1"/>
        <v/>
      </c>
      <c r="M64" t="str">
        <f t="shared" si="2"/>
        <v/>
      </c>
      <c r="O64" t="str">
        <f>IF(E64="","",IF(②選手情報入力!I72="","",IF(I64=1,VLOOKUP(②選手情報入力!I72,種目情報!$A$4:$B$16,2,FALSE),VLOOKUP(②選手情報入力!I72,種目情報!$E$4:$F$17,2,FALSE))))</f>
        <v/>
      </c>
      <c r="P64" t="str">
        <f>IF(E64="","",IF(②選手情報入力!J72="","",②選手情報入力!J72))</f>
        <v/>
      </c>
      <c r="Q64" s="39" t="str">
        <f>IF(E64="","",IF(②選手情報入力!I72="","",0))</f>
        <v/>
      </c>
      <c r="R64" t="str">
        <f>IF(E64="","",IF(②選手情報入力!I72="","",IF(I64=1,VLOOKUP(②選手情報入力!I72,種目情報!$A$4:$C$16,3,FALSE),VLOOKUP(②選手情報入力!I72,種目情報!$E$4:$G$17,3,FALSE))))</f>
        <v/>
      </c>
      <c r="S64" t="str">
        <f>IF(E64="","",IF(②選手情報入力!K72="","",IF(I64=1,VLOOKUP(②選手情報入力!K72,種目情報!$A$4:$B$16,2,FALSE),VLOOKUP(②選手情報入力!K72,種目情報!$E$4:$F$17,2,FALSE))))</f>
        <v/>
      </c>
      <c r="T64" t="str">
        <f>IF(E64="","",IF(②選手情報入力!L72="","",②選手情報入力!L72))</f>
        <v/>
      </c>
      <c r="U64" s="39" t="str">
        <f>IF(E64="","",IF(②選手情報入力!K72="","",0))</f>
        <v/>
      </c>
      <c r="V64" t="str">
        <f>IF(E64="","",IF(②選手情報入力!K72="","",IF(I64=1,VLOOKUP(②選手情報入力!K72,種目情報!$A$4:$C$16,3,FALSE),VLOOKUP(②選手情報入力!K72,種目情報!$E$4:$G$17,3,FALSE))))</f>
        <v/>
      </c>
      <c r="W64" t="str">
        <f>IF(E64="","",IF(②選手情報入力!M72="","",IF(I64=1,VLOOKUP(②選手情報入力!M72,種目情報!$A$4:$B$16,2,FALSE),VLOOKUP(②選手情報入力!M72,種目情報!$E$4:$F$17,2,FALSE))))</f>
        <v/>
      </c>
      <c r="X64" t="str">
        <f>IF(E64="","",IF(②選手情報入力!N72="","",②選手情報入力!N72))</f>
        <v/>
      </c>
      <c r="Y64" s="39" t="str">
        <f>IF(E64="","",IF(②選手情報入力!M72="","",0))</f>
        <v/>
      </c>
      <c r="Z64" t="str">
        <f>IF(E64="","",IF(②選手情報入力!M72="","",IF(I64=1,VLOOKUP(②選手情報入力!M72,種目情報!$A$4:$C$16,3,FALSE),VLOOKUP(②選手情報入力!M72,種目情報!$E$4:$G$17,3,FALSE))))</f>
        <v/>
      </c>
      <c r="AA64" t="str">
        <f>IF(E64="","",IF(②選手情報入力!O72="","",IF(I64=1,種目情報!$J$4,種目情報!$J$6)))</f>
        <v/>
      </c>
      <c r="AB64" t="str">
        <f>IF(E64="","",IF(②選手情報入力!O72="","",IF(I64=1,IF(②選手情報入力!$O$5="","",②選手情報入力!$O$5),IF(②選手情報入力!$O$6="","",②選手情報入力!$O$6))))</f>
        <v/>
      </c>
      <c r="AC64" t="str">
        <f>IF(E64="","",IF(②選手情報入力!O72="","",0))</f>
        <v/>
      </c>
      <c r="AD64" t="str">
        <f>IF(E64="","",IF(②選手情報入力!O72="","",2))</f>
        <v/>
      </c>
      <c r="AE64" t="str">
        <f>IF(E64="","",IF(②選手情報入力!P72="","",IF(I64=1,種目情報!$J$5,種目情報!$J$7)))</f>
        <v/>
      </c>
      <c r="AF64" t="str">
        <f>IF(E64="","",IF(②選手情報入力!P72="","",IF(I64=1,IF(②選手情報入力!$P$5="","",②選手情報入力!$P$5),IF(②選手情報入力!$P$6="","",②選手情報入力!$P$6))))</f>
        <v/>
      </c>
      <c r="AG64" t="str">
        <f>IF(E64="","",IF(②選手情報入力!P72="","",0))</f>
        <v/>
      </c>
      <c r="AH64" t="str">
        <f>IF(E64="","",IF(②選手情報入力!P72="","",2))</f>
        <v/>
      </c>
    </row>
    <row r="65" spans="1:34">
      <c r="A65" t="str">
        <f>IF(E65="","",I65*1000000+①団体情報入力!$D$3*1000+②選手情報入力!A73)</f>
        <v/>
      </c>
      <c r="B65" t="str">
        <f>IF(E65="","",①団体情報入力!$D$3)</f>
        <v/>
      </c>
      <c r="D65" t="str">
        <f>IF(②選手情報入力!B73="","",②選手情報入力!B73)</f>
        <v/>
      </c>
      <c r="E65" t="str">
        <f>IF(②選手情報入力!C73="","",②選手情報入力!C73)</f>
        <v/>
      </c>
      <c r="F65" t="str">
        <f>IF(E65="","",②選手情報入力!D73)</f>
        <v/>
      </c>
      <c r="G65" t="str">
        <f>IF(E65="","",②選手情報入力!E73)</f>
        <v/>
      </c>
      <c r="H65" t="str">
        <f t="shared" si="0"/>
        <v/>
      </c>
      <c r="I65" t="str">
        <f>IF(E65="","",IF(②選手情報入力!G73="男",1,2))</f>
        <v/>
      </c>
      <c r="J65" t="str">
        <f>IF(E65="","",IF(②選手情報入力!H73="","",②選手情報入力!H73))</f>
        <v/>
      </c>
      <c r="L65" t="str">
        <f t="shared" si="1"/>
        <v/>
      </c>
      <c r="M65" t="str">
        <f t="shared" si="2"/>
        <v/>
      </c>
      <c r="O65" t="str">
        <f>IF(E65="","",IF(②選手情報入力!I73="","",IF(I65=1,VLOOKUP(②選手情報入力!I73,種目情報!$A$4:$B$16,2,FALSE),VLOOKUP(②選手情報入力!I73,種目情報!$E$4:$F$17,2,FALSE))))</f>
        <v/>
      </c>
      <c r="P65" t="str">
        <f>IF(E65="","",IF(②選手情報入力!J73="","",②選手情報入力!J73))</f>
        <v/>
      </c>
      <c r="Q65" s="39" t="str">
        <f>IF(E65="","",IF(②選手情報入力!I73="","",0))</f>
        <v/>
      </c>
      <c r="R65" t="str">
        <f>IF(E65="","",IF(②選手情報入力!I73="","",IF(I65=1,VLOOKUP(②選手情報入力!I73,種目情報!$A$4:$C$16,3,FALSE),VLOOKUP(②選手情報入力!I73,種目情報!$E$4:$G$17,3,FALSE))))</f>
        <v/>
      </c>
      <c r="S65" t="str">
        <f>IF(E65="","",IF(②選手情報入力!K73="","",IF(I65=1,VLOOKUP(②選手情報入力!K73,種目情報!$A$4:$B$16,2,FALSE),VLOOKUP(②選手情報入力!K73,種目情報!$E$4:$F$17,2,FALSE))))</f>
        <v/>
      </c>
      <c r="T65" t="str">
        <f>IF(E65="","",IF(②選手情報入力!L73="","",②選手情報入力!L73))</f>
        <v/>
      </c>
      <c r="U65" s="39" t="str">
        <f>IF(E65="","",IF(②選手情報入力!K73="","",0))</f>
        <v/>
      </c>
      <c r="V65" t="str">
        <f>IF(E65="","",IF(②選手情報入力!K73="","",IF(I65=1,VLOOKUP(②選手情報入力!K73,種目情報!$A$4:$C$16,3,FALSE),VLOOKUP(②選手情報入力!K73,種目情報!$E$4:$G$17,3,FALSE))))</f>
        <v/>
      </c>
      <c r="W65" t="str">
        <f>IF(E65="","",IF(②選手情報入力!M73="","",IF(I65=1,VLOOKUP(②選手情報入力!M73,種目情報!$A$4:$B$16,2,FALSE),VLOOKUP(②選手情報入力!M73,種目情報!$E$4:$F$17,2,FALSE))))</f>
        <v/>
      </c>
      <c r="X65" t="str">
        <f>IF(E65="","",IF(②選手情報入力!N73="","",②選手情報入力!N73))</f>
        <v/>
      </c>
      <c r="Y65" s="39" t="str">
        <f>IF(E65="","",IF(②選手情報入力!M73="","",0))</f>
        <v/>
      </c>
      <c r="Z65" t="str">
        <f>IF(E65="","",IF(②選手情報入力!M73="","",IF(I65=1,VLOOKUP(②選手情報入力!M73,種目情報!$A$4:$C$16,3,FALSE),VLOOKUP(②選手情報入力!M73,種目情報!$E$4:$G$17,3,FALSE))))</f>
        <v/>
      </c>
      <c r="AA65" t="str">
        <f>IF(E65="","",IF(②選手情報入力!O73="","",IF(I65=1,種目情報!$J$4,種目情報!$J$6)))</f>
        <v/>
      </c>
      <c r="AB65" t="str">
        <f>IF(E65="","",IF(②選手情報入力!O73="","",IF(I65=1,IF(②選手情報入力!$O$5="","",②選手情報入力!$O$5),IF(②選手情報入力!$O$6="","",②選手情報入力!$O$6))))</f>
        <v/>
      </c>
      <c r="AC65" t="str">
        <f>IF(E65="","",IF(②選手情報入力!O73="","",0))</f>
        <v/>
      </c>
      <c r="AD65" t="str">
        <f>IF(E65="","",IF(②選手情報入力!O73="","",2))</f>
        <v/>
      </c>
      <c r="AE65" t="str">
        <f>IF(E65="","",IF(②選手情報入力!P73="","",IF(I65=1,種目情報!$J$5,種目情報!$J$7)))</f>
        <v/>
      </c>
      <c r="AF65" t="str">
        <f>IF(E65="","",IF(②選手情報入力!P73="","",IF(I65=1,IF(②選手情報入力!$P$5="","",②選手情報入力!$P$5),IF(②選手情報入力!$P$6="","",②選手情報入力!$P$6))))</f>
        <v/>
      </c>
      <c r="AG65" t="str">
        <f>IF(E65="","",IF(②選手情報入力!P73="","",0))</f>
        <v/>
      </c>
      <c r="AH65" t="str">
        <f>IF(E65="","",IF(②選手情報入力!P73="","",2))</f>
        <v/>
      </c>
    </row>
    <row r="66" spans="1:34">
      <c r="A66" t="str">
        <f>IF(E66="","",I66*1000000+①団体情報入力!$D$3*1000+②選手情報入力!A74)</f>
        <v/>
      </c>
      <c r="B66" t="str">
        <f>IF(E66="","",①団体情報入力!$D$3)</f>
        <v/>
      </c>
      <c r="D66" t="str">
        <f>IF(②選手情報入力!B74="","",②選手情報入力!B74)</f>
        <v/>
      </c>
      <c r="E66" t="str">
        <f>IF(②選手情報入力!C74="","",②選手情報入力!C74)</f>
        <v/>
      </c>
      <c r="F66" t="str">
        <f>IF(E66="","",②選手情報入力!D74)</f>
        <v/>
      </c>
      <c r="G66" t="str">
        <f>IF(E66="","",②選手情報入力!E74)</f>
        <v/>
      </c>
      <c r="H66" t="str">
        <f t="shared" si="0"/>
        <v/>
      </c>
      <c r="I66" t="str">
        <f>IF(E66="","",IF(②選手情報入力!G74="男",1,2))</f>
        <v/>
      </c>
      <c r="J66" t="str">
        <f>IF(E66="","",IF(②選手情報入力!H74="","",②選手情報入力!H74))</f>
        <v/>
      </c>
      <c r="L66" t="str">
        <f t="shared" si="1"/>
        <v/>
      </c>
      <c r="M66" t="str">
        <f t="shared" si="2"/>
        <v/>
      </c>
      <c r="O66" t="str">
        <f>IF(E66="","",IF(②選手情報入力!I74="","",IF(I66=1,VLOOKUP(②選手情報入力!I74,種目情報!$A$4:$B$16,2,FALSE),VLOOKUP(②選手情報入力!I74,種目情報!$E$4:$F$17,2,FALSE))))</f>
        <v/>
      </c>
      <c r="P66" t="str">
        <f>IF(E66="","",IF(②選手情報入力!J74="","",②選手情報入力!J74))</f>
        <v/>
      </c>
      <c r="Q66" s="39" t="str">
        <f>IF(E66="","",IF(②選手情報入力!I74="","",0))</f>
        <v/>
      </c>
      <c r="R66" t="str">
        <f>IF(E66="","",IF(②選手情報入力!I74="","",IF(I66=1,VLOOKUP(②選手情報入力!I74,種目情報!$A$4:$C$16,3,FALSE),VLOOKUP(②選手情報入力!I74,種目情報!$E$4:$G$17,3,FALSE))))</f>
        <v/>
      </c>
      <c r="S66" t="str">
        <f>IF(E66="","",IF(②選手情報入力!K74="","",IF(I66=1,VLOOKUP(②選手情報入力!K74,種目情報!$A$4:$B$16,2,FALSE),VLOOKUP(②選手情報入力!K74,種目情報!$E$4:$F$17,2,FALSE))))</f>
        <v/>
      </c>
      <c r="T66" t="str">
        <f>IF(E66="","",IF(②選手情報入力!L74="","",②選手情報入力!L74))</f>
        <v/>
      </c>
      <c r="U66" s="39" t="str">
        <f>IF(E66="","",IF(②選手情報入力!K74="","",0))</f>
        <v/>
      </c>
      <c r="V66" t="str">
        <f>IF(E66="","",IF(②選手情報入力!K74="","",IF(I66=1,VLOOKUP(②選手情報入力!K74,種目情報!$A$4:$C$16,3,FALSE),VLOOKUP(②選手情報入力!K74,種目情報!$E$4:$G$17,3,FALSE))))</f>
        <v/>
      </c>
      <c r="W66" t="str">
        <f>IF(E66="","",IF(②選手情報入力!M74="","",IF(I66=1,VLOOKUP(②選手情報入力!M74,種目情報!$A$4:$B$16,2,FALSE),VLOOKUP(②選手情報入力!M74,種目情報!$E$4:$F$17,2,FALSE))))</f>
        <v/>
      </c>
      <c r="X66" t="str">
        <f>IF(E66="","",IF(②選手情報入力!N74="","",②選手情報入力!N74))</f>
        <v/>
      </c>
      <c r="Y66" s="39" t="str">
        <f>IF(E66="","",IF(②選手情報入力!M74="","",0))</f>
        <v/>
      </c>
      <c r="Z66" t="str">
        <f>IF(E66="","",IF(②選手情報入力!M74="","",IF(I66=1,VLOOKUP(②選手情報入力!M74,種目情報!$A$4:$C$16,3,FALSE),VLOOKUP(②選手情報入力!M74,種目情報!$E$4:$G$17,3,FALSE))))</f>
        <v/>
      </c>
      <c r="AA66" t="str">
        <f>IF(E66="","",IF(②選手情報入力!O74="","",IF(I66=1,種目情報!$J$4,種目情報!$J$6)))</f>
        <v/>
      </c>
      <c r="AB66" t="str">
        <f>IF(E66="","",IF(②選手情報入力!O74="","",IF(I66=1,IF(②選手情報入力!$O$5="","",②選手情報入力!$O$5),IF(②選手情報入力!$O$6="","",②選手情報入力!$O$6))))</f>
        <v/>
      </c>
      <c r="AC66" t="str">
        <f>IF(E66="","",IF(②選手情報入力!O74="","",0))</f>
        <v/>
      </c>
      <c r="AD66" t="str">
        <f>IF(E66="","",IF(②選手情報入力!O74="","",2))</f>
        <v/>
      </c>
      <c r="AE66" t="str">
        <f>IF(E66="","",IF(②選手情報入力!P74="","",IF(I66=1,種目情報!$J$5,種目情報!$J$7)))</f>
        <v/>
      </c>
      <c r="AF66" t="str">
        <f>IF(E66="","",IF(②選手情報入力!P74="","",IF(I66=1,IF(②選手情報入力!$P$5="","",②選手情報入力!$P$5),IF(②選手情報入力!$P$6="","",②選手情報入力!$P$6))))</f>
        <v/>
      </c>
      <c r="AG66" t="str">
        <f>IF(E66="","",IF(②選手情報入力!P74="","",0))</f>
        <v/>
      </c>
      <c r="AH66" t="str">
        <f>IF(E66="","",IF(②選手情報入力!P74="","",2))</f>
        <v/>
      </c>
    </row>
    <row r="67" spans="1:34">
      <c r="A67" t="str">
        <f>IF(E67="","",I67*1000000+①団体情報入力!$D$3*1000+②選手情報入力!A75)</f>
        <v/>
      </c>
      <c r="B67" t="str">
        <f>IF(E67="","",①団体情報入力!$D$3)</f>
        <v/>
      </c>
      <c r="D67" t="str">
        <f>IF(②選手情報入力!B75="","",②選手情報入力!B75)</f>
        <v/>
      </c>
      <c r="E67" t="str">
        <f>IF(②選手情報入力!C75="","",②選手情報入力!C75)</f>
        <v/>
      </c>
      <c r="F67" t="str">
        <f>IF(E67="","",②選手情報入力!D75)</f>
        <v/>
      </c>
      <c r="G67" t="str">
        <f>IF(E67="","",②選手情報入力!E75)</f>
        <v/>
      </c>
      <c r="H67" t="str">
        <f t="shared" ref="H67:H91" si="3">IF(E67="","",F67)</f>
        <v/>
      </c>
      <c r="I67" t="str">
        <f>IF(E67="","",IF(②選手情報入力!G75="男",1,2))</f>
        <v/>
      </c>
      <c r="J67" t="str">
        <f>IF(E67="","",IF(②選手情報入力!H75="","",②選手情報入力!H75))</f>
        <v/>
      </c>
      <c r="L67" t="str">
        <f t="shared" ref="L67:L91" si="4">IF(E67="","",0)</f>
        <v/>
      </c>
      <c r="M67" t="str">
        <f t="shared" ref="M67:M91" si="5">IF(E67="","","愛知")</f>
        <v/>
      </c>
      <c r="O67" t="str">
        <f>IF(E67="","",IF(②選手情報入力!I75="","",IF(I67=1,VLOOKUP(②選手情報入力!I75,種目情報!$A$4:$B$16,2,FALSE),VLOOKUP(②選手情報入力!I75,種目情報!$E$4:$F$17,2,FALSE))))</f>
        <v/>
      </c>
      <c r="P67" t="str">
        <f>IF(E67="","",IF(②選手情報入力!J75="","",②選手情報入力!J75))</f>
        <v/>
      </c>
      <c r="Q67" s="39" t="str">
        <f>IF(E67="","",IF(②選手情報入力!I75="","",0))</f>
        <v/>
      </c>
      <c r="R67" t="str">
        <f>IF(E67="","",IF(②選手情報入力!I75="","",IF(I67=1,VLOOKUP(②選手情報入力!I75,種目情報!$A$4:$C$16,3,FALSE),VLOOKUP(②選手情報入力!I75,種目情報!$E$4:$G$17,3,FALSE))))</f>
        <v/>
      </c>
      <c r="S67" t="str">
        <f>IF(E67="","",IF(②選手情報入力!K75="","",IF(I67=1,VLOOKUP(②選手情報入力!K75,種目情報!$A$4:$B$16,2,FALSE),VLOOKUP(②選手情報入力!K75,種目情報!$E$4:$F$17,2,FALSE))))</f>
        <v/>
      </c>
      <c r="T67" t="str">
        <f>IF(E67="","",IF(②選手情報入力!L75="","",②選手情報入力!L75))</f>
        <v/>
      </c>
      <c r="U67" s="39" t="str">
        <f>IF(E67="","",IF(②選手情報入力!K75="","",0))</f>
        <v/>
      </c>
      <c r="V67" t="str">
        <f>IF(E67="","",IF(②選手情報入力!K75="","",IF(I67=1,VLOOKUP(②選手情報入力!K75,種目情報!$A$4:$C$16,3,FALSE),VLOOKUP(②選手情報入力!K75,種目情報!$E$4:$G$17,3,FALSE))))</f>
        <v/>
      </c>
      <c r="W67" t="str">
        <f>IF(E67="","",IF(②選手情報入力!M75="","",IF(I67=1,VLOOKUP(②選手情報入力!M75,種目情報!$A$4:$B$16,2,FALSE),VLOOKUP(②選手情報入力!M75,種目情報!$E$4:$F$17,2,FALSE))))</f>
        <v/>
      </c>
      <c r="X67" t="str">
        <f>IF(E67="","",IF(②選手情報入力!N75="","",②選手情報入力!N75))</f>
        <v/>
      </c>
      <c r="Y67" s="39" t="str">
        <f>IF(E67="","",IF(②選手情報入力!M75="","",0))</f>
        <v/>
      </c>
      <c r="Z67" t="str">
        <f>IF(E67="","",IF(②選手情報入力!M75="","",IF(I67=1,VLOOKUP(②選手情報入力!M75,種目情報!$A$4:$C$16,3,FALSE),VLOOKUP(②選手情報入力!M75,種目情報!$E$4:$G$17,3,FALSE))))</f>
        <v/>
      </c>
      <c r="AA67" t="str">
        <f>IF(E67="","",IF(②選手情報入力!O75="","",IF(I67=1,種目情報!$J$4,種目情報!$J$6)))</f>
        <v/>
      </c>
      <c r="AB67" t="str">
        <f>IF(E67="","",IF(②選手情報入力!O75="","",IF(I67=1,IF(②選手情報入力!$O$5="","",②選手情報入力!$O$5),IF(②選手情報入力!$O$6="","",②選手情報入力!$O$6))))</f>
        <v/>
      </c>
      <c r="AC67" t="str">
        <f>IF(E67="","",IF(②選手情報入力!O75="","",0))</f>
        <v/>
      </c>
      <c r="AD67" t="str">
        <f>IF(E67="","",IF(②選手情報入力!O75="","",2))</f>
        <v/>
      </c>
      <c r="AE67" t="str">
        <f>IF(E67="","",IF(②選手情報入力!P75="","",IF(I67=1,種目情報!$J$5,種目情報!$J$7)))</f>
        <v/>
      </c>
      <c r="AF67" t="str">
        <f>IF(E67="","",IF(②選手情報入力!P75="","",IF(I67=1,IF(②選手情報入力!$P$5="","",②選手情報入力!$P$5),IF(②選手情報入力!$P$6="","",②選手情報入力!$P$6))))</f>
        <v/>
      </c>
      <c r="AG67" t="str">
        <f>IF(E67="","",IF(②選手情報入力!P75="","",0))</f>
        <v/>
      </c>
      <c r="AH67" t="str">
        <f>IF(E67="","",IF(②選手情報入力!P75="","",2))</f>
        <v/>
      </c>
    </row>
    <row r="68" spans="1:34">
      <c r="A68" t="str">
        <f>IF(E68="","",I68*1000000+①団体情報入力!$D$3*1000+②選手情報入力!A76)</f>
        <v/>
      </c>
      <c r="B68" t="str">
        <f>IF(E68="","",①団体情報入力!$D$3)</f>
        <v/>
      </c>
      <c r="D68" t="str">
        <f>IF(②選手情報入力!B76="","",②選手情報入力!B76)</f>
        <v/>
      </c>
      <c r="E68" t="str">
        <f>IF(②選手情報入力!C76="","",②選手情報入力!C76)</f>
        <v/>
      </c>
      <c r="F68" t="str">
        <f>IF(E68="","",②選手情報入力!D76)</f>
        <v/>
      </c>
      <c r="G68" t="str">
        <f>IF(E68="","",②選手情報入力!E76)</f>
        <v/>
      </c>
      <c r="H68" t="str">
        <f t="shared" si="3"/>
        <v/>
      </c>
      <c r="I68" t="str">
        <f>IF(E68="","",IF(②選手情報入力!G76="男",1,2))</f>
        <v/>
      </c>
      <c r="J68" t="str">
        <f>IF(E68="","",IF(②選手情報入力!H76="","",②選手情報入力!H76))</f>
        <v/>
      </c>
      <c r="L68" t="str">
        <f t="shared" si="4"/>
        <v/>
      </c>
      <c r="M68" t="str">
        <f t="shared" si="5"/>
        <v/>
      </c>
      <c r="O68" t="str">
        <f>IF(E68="","",IF(②選手情報入力!I76="","",IF(I68=1,VLOOKUP(②選手情報入力!I76,種目情報!$A$4:$B$16,2,FALSE),VLOOKUP(②選手情報入力!I76,種目情報!$E$4:$F$17,2,FALSE))))</f>
        <v/>
      </c>
      <c r="P68" t="str">
        <f>IF(E68="","",IF(②選手情報入力!J76="","",②選手情報入力!J76))</f>
        <v/>
      </c>
      <c r="Q68" s="39" t="str">
        <f>IF(E68="","",IF(②選手情報入力!I76="","",0))</f>
        <v/>
      </c>
      <c r="R68" t="str">
        <f>IF(E68="","",IF(②選手情報入力!I76="","",IF(I68=1,VLOOKUP(②選手情報入力!I76,種目情報!$A$4:$C$16,3,FALSE),VLOOKUP(②選手情報入力!I76,種目情報!$E$4:$G$17,3,FALSE))))</f>
        <v/>
      </c>
      <c r="S68" t="str">
        <f>IF(E68="","",IF(②選手情報入力!K76="","",IF(I68=1,VLOOKUP(②選手情報入力!K76,種目情報!$A$4:$B$16,2,FALSE),VLOOKUP(②選手情報入力!K76,種目情報!$E$4:$F$17,2,FALSE))))</f>
        <v/>
      </c>
      <c r="T68" t="str">
        <f>IF(E68="","",IF(②選手情報入力!L76="","",②選手情報入力!L76))</f>
        <v/>
      </c>
      <c r="U68" s="39" t="str">
        <f>IF(E68="","",IF(②選手情報入力!K76="","",0))</f>
        <v/>
      </c>
      <c r="V68" t="str">
        <f>IF(E68="","",IF(②選手情報入力!K76="","",IF(I68=1,VLOOKUP(②選手情報入力!K76,種目情報!$A$4:$C$16,3,FALSE),VLOOKUP(②選手情報入力!K76,種目情報!$E$4:$G$17,3,FALSE))))</f>
        <v/>
      </c>
      <c r="W68" t="str">
        <f>IF(E68="","",IF(②選手情報入力!M76="","",IF(I68=1,VLOOKUP(②選手情報入力!M76,種目情報!$A$4:$B$16,2,FALSE),VLOOKUP(②選手情報入力!M76,種目情報!$E$4:$F$17,2,FALSE))))</f>
        <v/>
      </c>
      <c r="X68" t="str">
        <f>IF(E68="","",IF(②選手情報入力!N76="","",②選手情報入力!N76))</f>
        <v/>
      </c>
      <c r="Y68" s="39" t="str">
        <f>IF(E68="","",IF(②選手情報入力!M76="","",0))</f>
        <v/>
      </c>
      <c r="Z68" t="str">
        <f>IF(E68="","",IF(②選手情報入力!M76="","",IF(I68=1,VLOOKUP(②選手情報入力!M76,種目情報!$A$4:$C$16,3,FALSE),VLOOKUP(②選手情報入力!M76,種目情報!$E$4:$G$17,3,FALSE))))</f>
        <v/>
      </c>
      <c r="AA68" t="str">
        <f>IF(E68="","",IF(②選手情報入力!O76="","",IF(I68=1,種目情報!$J$4,種目情報!$J$6)))</f>
        <v/>
      </c>
      <c r="AB68" t="str">
        <f>IF(E68="","",IF(②選手情報入力!O76="","",IF(I68=1,IF(②選手情報入力!$O$5="","",②選手情報入力!$O$5),IF(②選手情報入力!$O$6="","",②選手情報入力!$O$6))))</f>
        <v/>
      </c>
      <c r="AC68" t="str">
        <f>IF(E68="","",IF(②選手情報入力!O76="","",0))</f>
        <v/>
      </c>
      <c r="AD68" t="str">
        <f>IF(E68="","",IF(②選手情報入力!O76="","",2))</f>
        <v/>
      </c>
      <c r="AE68" t="str">
        <f>IF(E68="","",IF(②選手情報入力!P76="","",IF(I68=1,種目情報!$J$5,種目情報!$J$7)))</f>
        <v/>
      </c>
      <c r="AF68" t="str">
        <f>IF(E68="","",IF(②選手情報入力!P76="","",IF(I68=1,IF(②選手情報入力!$P$5="","",②選手情報入力!$P$5),IF(②選手情報入力!$P$6="","",②選手情報入力!$P$6))))</f>
        <v/>
      </c>
      <c r="AG68" t="str">
        <f>IF(E68="","",IF(②選手情報入力!P76="","",0))</f>
        <v/>
      </c>
      <c r="AH68" t="str">
        <f>IF(E68="","",IF(②選手情報入力!P76="","",2))</f>
        <v/>
      </c>
    </row>
    <row r="69" spans="1:34">
      <c r="A69" t="str">
        <f>IF(E69="","",I69*1000000+①団体情報入力!$D$3*1000+②選手情報入力!A77)</f>
        <v/>
      </c>
      <c r="B69" t="str">
        <f>IF(E69="","",①団体情報入力!$D$3)</f>
        <v/>
      </c>
      <c r="D69" t="str">
        <f>IF(②選手情報入力!B77="","",②選手情報入力!B77)</f>
        <v/>
      </c>
      <c r="E69" t="str">
        <f>IF(②選手情報入力!C77="","",②選手情報入力!C77)</f>
        <v/>
      </c>
      <c r="F69" t="str">
        <f>IF(E69="","",②選手情報入力!D77)</f>
        <v/>
      </c>
      <c r="G69" t="str">
        <f>IF(E69="","",②選手情報入力!E77)</f>
        <v/>
      </c>
      <c r="H69" t="str">
        <f t="shared" si="3"/>
        <v/>
      </c>
      <c r="I69" t="str">
        <f>IF(E69="","",IF(②選手情報入力!G77="男",1,2))</f>
        <v/>
      </c>
      <c r="J69" t="str">
        <f>IF(E69="","",IF(②選手情報入力!H77="","",②選手情報入力!H77))</f>
        <v/>
      </c>
      <c r="L69" t="str">
        <f t="shared" si="4"/>
        <v/>
      </c>
      <c r="M69" t="str">
        <f t="shared" si="5"/>
        <v/>
      </c>
      <c r="O69" t="str">
        <f>IF(E69="","",IF(②選手情報入力!I77="","",IF(I69=1,VLOOKUP(②選手情報入力!I77,種目情報!$A$4:$B$16,2,FALSE),VLOOKUP(②選手情報入力!I77,種目情報!$E$4:$F$17,2,FALSE))))</f>
        <v/>
      </c>
      <c r="P69" t="str">
        <f>IF(E69="","",IF(②選手情報入力!J77="","",②選手情報入力!J77))</f>
        <v/>
      </c>
      <c r="Q69" s="39" t="str">
        <f>IF(E69="","",IF(②選手情報入力!I77="","",0))</f>
        <v/>
      </c>
      <c r="R69" t="str">
        <f>IF(E69="","",IF(②選手情報入力!I77="","",IF(I69=1,VLOOKUP(②選手情報入力!I77,種目情報!$A$4:$C$16,3,FALSE),VLOOKUP(②選手情報入力!I77,種目情報!$E$4:$G$17,3,FALSE))))</f>
        <v/>
      </c>
      <c r="S69" t="str">
        <f>IF(E69="","",IF(②選手情報入力!K77="","",IF(I69=1,VLOOKUP(②選手情報入力!K77,種目情報!$A$4:$B$16,2,FALSE),VLOOKUP(②選手情報入力!K77,種目情報!$E$4:$F$17,2,FALSE))))</f>
        <v/>
      </c>
      <c r="T69" t="str">
        <f>IF(E69="","",IF(②選手情報入力!L77="","",②選手情報入力!L77))</f>
        <v/>
      </c>
      <c r="U69" s="39" t="str">
        <f>IF(E69="","",IF(②選手情報入力!K77="","",0))</f>
        <v/>
      </c>
      <c r="V69" t="str">
        <f>IF(E69="","",IF(②選手情報入力!K77="","",IF(I69=1,VLOOKUP(②選手情報入力!K77,種目情報!$A$4:$C$16,3,FALSE),VLOOKUP(②選手情報入力!K77,種目情報!$E$4:$G$17,3,FALSE))))</f>
        <v/>
      </c>
      <c r="W69" t="str">
        <f>IF(E69="","",IF(②選手情報入力!M77="","",IF(I69=1,VLOOKUP(②選手情報入力!M77,種目情報!$A$4:$B$16,2,FALSE),VLOOKUP(②選手情報入力!M77,種目情報!$E$4:$F$17,2,FALSE))))</f>
        <v/>
      </c>
      <c r="X69" t="str">
        <f>IF(E69="","",IF(②選手情報入力!N77="","",②選手情報入力!N77))</f>
        <v/>
      </c>
      <c r="Y69" s="39" t="str">
        <f>IF(E69="","",IF(②選手情報入力!M77="","",0))</f>
        <v/>
      </c>
      <c r="Z69" t="str">
        <f>IF(E69="","",IF(②選手情報入力!M77="","",IF(I69=1,VLOOKUP(②選手情報入力!M77,種目情報!$A$4:$C$16,3,FALSE),VLOOKUP(②選手情報入力!M77,種目情報!$E$4:$G$17,3,FALSE))))</f>
        <v/>
      </c>
      <c r="AA69" t="str">
        <f>IF(E69="","",IF(②選手情報入力!O77="","",IF(I69=1,種目情報!$J$4,種目情報!$J$6)))</f>
        <v/>
      </c>
      <c r="AB69" t="str">
        <f>IF(E69="","",IF(②選手情報入力!O77="","",IF(I69=1,IF(②選手情報入力!$O$5="","",②選手情報入力!$O$5),IF(②選手情報入力!$O$6="","",②選手情報入力!$O$6))))</f>
        <v/>
      </c>
      <c r="AC69" t="str">
        <f>IF(E69="","",IF(②選手情報入力!O77="","",0))</f>
        <v/>
      </c>
      <c r="AD69" t="str">
        <f>IF(E69="","",IF(②選手情報入力!O77="","",2))</f>
        <v/>
      </c>
      <c r="AE69" t="str">
        <f>IF(E69="","",IF(②選手情報入力!P77="","",IF(I69=1,種目情報!$J$5,種目情報!$J$7)))</f>
        <v/>
      </c>
      <c r="AF69" t="str">
        <f>IF(E69="","",IF(②選手情報入力!P77="","",IF(I69=1,IF(②選手情報入力!$P$5="","",②選手情報入力!$P$5),IF(②選手情報入力!$P$6="","",②選手情報入力!$P$6))))</f>
        <v/>
      </c>
      <c r="AG69" t="str">
        <f>IF(E69="","",IF(②選手情報入力!P77="","",0))</f>
        <v/>
      </c>
      <c r="AH69" t="str">
        <f>IF(E69="","",IF(②選手情報入力!P77="","",2))</f>
        <v/>
      </c>
    </row>
    <row r="70" spans="1:34">
      <c r="A70" t="str">
        <f>IF(E70="","",I70*1000000+①団体情報入力!$D$3*1000+②選手情報入力!A78)</f>
        <v/>
      </c>
      <c r="B70" t="str">
        <f>IF(E70="","",①団体情報入力!$D$3)</f>
        <v/>
      </c>
      <c r="D70" t="str">
        <f>IF(②選手情報入力!B78="","",②選手情報入力!B78)</f>
        <v/>
      </c>
      <c r="E70" t="str">
        <f>IF(②選手情報入力!C78="","",②選手情報入力!C78)</f>
        <v/>
      </c>
      <c r="F70" t="str">
        <f>IF(E70="","",②選手情報入力!D78)</f>
        <v/>
      </c>
      <c r="G70" t="str">
        <f>IF(E70="","",②選手情報入力!E78)</f>
        <v/>
      </c>
      <c r="H70" t="str">
        <f t="shared" si="3"/>
        <v/>
      </c>
      <c r="I70" t="str">
        <f>IF(E70="","",IF(②選手情報入力!G78="男",1,2))</f>
        <v/>
      </c>
      <c r="J70" t="str">
        <f>IF(E70="","",IF(②選手情報入力!H78="","",②選手情報入力!H78))</f>
        <v/>
      </c>
      <c r="L70" t="str">
        <f t="shared" si="4"/>
        <v/>
      </c>
      <c r="M70" t="str">
        <f t="shared" si="5"/>
        <v/>
      </c>
      <c r="O70" t="str">
        <f>IF(E70="","",IF(②選手情報入力!I78="","",IF(I70=1,VLOOKUP(②選手情報入力!I78,種目情報!$A$4:$B$16,2,FALSE),VLOOKUP(②選手情報入力!I78,種目情報!$E$4:$F$17,2,FALSE))))</f>
        <v/>
      </c>
      <c r="P70" t="str">
        <f>IF(E70="","",IF(②選手情報入力!J78="","",②選手情報入力!J78))</f>
        <v/>
      </c>
      <c r="Q70" s="39" t="str">
        <f>IF(E70="","",IF(②選手情報入力!I78="","",0))</f>
        <v/>
      </c>
      <c r="R70" t="str">
        <f>IF(E70="","",IF(②選手情報入力!I78="","",IF(I70=1,VLOOKUP(②選手情報入力!I78,種目情報!$A$4:$C$16,3,FALSE),VLOOKUP(②選手情報入力!I78,種目情報!$E$4:$G$17,3,FALSE))))</f>
        <v/>
      </c>
      <c r="S70" t="str">
        <f>IF(E70="","",IF(②選手情報入力!K78="","",IF(I70=1,VLOOKUP(②選手情報入力!K78,種目情報!$A$4:$B$16,2,FALSE),VLOOKUP(②選手情報入力!K78,種目情報!$E$4:$F$17,2,FALSE))))</f>
        <v/>
      </c>
      <c r="T70" t="str">
        <f>IF(E70="","",IF(②選手情報入力!L78="","",②選手情報入力!L78))</f>
        <v/>
      </c>
      <c r="U70" s="39" t="str">
        <f>IF(E70="","",IF(②選手情報入力!K78="","",0))</f>
        <v/>
      </c>
      <c r="V70" t="str">
        <f>IF(E70="","",IF(②選手情報入力!K78="","",IF(I70=1,VLOOKUP(②選手情報入力!K78,種目情報!$A$4:$C$16,3,FALSE),VLOOKUP(②選手情報入力!K78,種目情報!$E$4:$G$17,3,FALSE))))</f>
        <v/>
      </c>
      <c r="W70" t="str">
        <f>IF(E70="","",IF(②選手情報入力!M78="","",IF(I70=1,VLOOKUP(②選手情報入力!M78,種目情報!$A$4:$B$16,2,FALSE),VLOOKUP(②選手情報入力!M78,種目情報!$E$4:$F$17,2,FALSE))))</f>
        <v/>
      </c>
      <c r="X70" t="str">
        <f>IF(E70="","",IF(②選手情報入力!N78="","",②選手情報入力!N78))</f>
        <v/>
      </c>
      <c r="Y70" s="39" t="str">
        <f>IF(E70="","",IF(②選手情報入力!M78="","",0))</f>
        <v/>
      </c>
      <c r="Z70" t="str">
        <f>IF(E70="","",IF(②選手情報入力!M78="","",IF(I70=1,VLOOKUP(②選手情報入力!M78,種目情報!$A$4:$C$16,3,FALSE),VLOOKUP(②選手情報入力!M78,種目情報!$E$4:$G$17,3,FALSE))))</f>
        <v/>
      </c>
      <c r="AA70" t="str">
        <f>IF(E70="","",IF(②選手情報入力!O78="","",IF(I70=1,種目情報!$J$4,種目情報!$J$6)))</f>
        <v/>
      </c>
      <c r="AB70" t="str">
        <f>IF(E70="","",IF(②選手情報入力!O78="","",IF(I70=1,IF(②選手情報入力!$O$5="","",②選手情報入力!$O$5),IF(②選手情報入力!$O$6="","",②選手情報入力!$O$6))))</f>
        <v/>
      </c>
      <c r="AC70" t="str">
        <f>IF(E70="","",IF(②選手情報入力!O78="","",0))</f>
        <v/>
      </c>
      <c r="AD70" t="str">
        <f>IF(E70="","",IF(②選手情報入力!O78="","",2))</f>
        <v/>
      </c>
      <c r="AE70" t="str">
        <f>IF(E70="","",IF(②選手情報入力!P78="","",IF(I70=1,種目情報!$J$5,種目情報!$J$7)))</f>
        <v/>
      </c>
      <c r="AF70" t="str">
        <f>IF(E70="","",IF(②選手情報入力!P78="","",IF(I70=1,IF(②選手情報入力!$P$5="","",②選手情報入力!$P$5),IF(②選手情報入力!$P$6="","",②選手情報入力!$P$6))))</f>
        <v/>
      </c>
      <c r="AG70" t="str">
        <f>IF(E70="","",IF(②選手情報入力!P78="","",0))</f>
        <v/>
      </c>
      <c r="AH70" t="str">
        <f>IF(E70="","",IF(②選手情報入力!P78="","",2))</f>
        <v/>
      </c>
    </row>
    <row r="71" spans="1:34">
      <c r="A71" t="str">
        <f>IF(E71="","",I71*1000000+①団体情報入力!$D$3*1000+②選手情報入力!A79)</f>
        <v/>
      </c>
      <c r="B71" t="str">
        <f>IF(E71="","",①団体情報入力!$D$3)</f>
        <v/>
      </c>
      <c r="D71" t="str">
        <f>IF(②選手情報入力!B79="","",②選手情報入力!B79)</f>
        <v/>
      </c>
      <c r="E71" t="str">
        <f>IF(②選手情報入力!C79="","",②選手情報入力!C79)</f>
        <v/>
      </c>
      <c r="F71" t="str">
        <f>IF(E71="","",②選手情報入力!D79)</f>
        <v/>
      </c>
      <c r="G71" t="str">
        <f>IF(E71="","",②選手情報入力!E79)</f>
        <v/>
      </c>
      <c r="H71" t="str">
        <f t="shared" si="3"/>
        <v/>
      </c>
      <c r="I71" t="str">
        <f>IF(E71="","",IF(②選手情報入力!G79="男",1,2))</f>
        <v/>
      </c>
      <c r="J71" t="str">
        <f>IF(E71="","",IF(②選手情報入力!H79="","",②選手情報入力!H79))</f>
        <v/>
      </c>
      <c r="L71" t="str">
        <f t="shared" si="4"/>
        <v/>
      </c>
      <c r="M71" t="str">
        <f t="shared" si="5"/>
        <v/>
      </c>
      <c r="O71" t="str">
        <f>IF(E71="","",IF(②選手情報入力!I79="","",IF(I71=1,VLOOKUP(②選手情報入力!I79,種目情報!$A$4:$B$16,2,FALSE),VLOOKUP(②選手情報入力!I79,種目情報!$E$4:$F$17,2,FALSE))))</f>
        <v/>
      </c>
      <c r="P71" t="str">
        <f>IF(E71="","",IF(②選手情報入力!J79="","",②選手情報入力!J79))</f>
        <v/>
      </c>
      <c r="Q71" s="39" t="str">
        <f>IF(E71="","",IF(②選手情報入力!I79="","",0))</f>
        <v/>
      </c>
      <c r="R71" t="str">
        <f>IF(E71="","",IF(②選手情報入力!I79="","",IF(I71=1,VLOOKUP(②選手情報入力!I79,種目情報!$A$4:$C$16,3,FALSE),VLOOKUP(②選手情報入力!I79,種目情報!$E$4:$G$17,3,FALSE))))</f>
        <v/>
      </c>
      <c r="S71" t="str">
        <f>IF(E71="","",IF(②選手情報入力!K79="","",IF(I71=1,VLOOKUP(②選手情報入力!K79,種目情報!$A$4:$B$16,2,FALSE),VLOOKUP(②選手情報入力!K79,種目情報!$E$4:$F$17,2,FALSE))))</f>
        <v/>
      </c>
      <c r="T71" t="str">
        <f>IF(E71="","",IF(②選手情報入力!L79="","",②選手情報入力!L79))</f>
        <v/>
      </c>
      <c r="U71" s="39" t="str">
        <f>IF(E71="","",IF(②選手情報入力!K79="","",0))</f>
        <v/>
      </c>
      <c r="V71" t="str">
        <f>IF(E71="","",IF(②選手情報入力!K79="","",IF(I71=1,VLOOKUP(②選手情報入力!K79,種目情報!$A$4:$C$16,3,FALSE),VLOOKUP(②選手情報入力!K79,種目情報!$E$4:$G$17,3,FALSE))))</f>
        <v/>
      </c>
      <c r="W71" t="str">
        <f>IF(E71="","",IF(②選手情報入力!M79="","",IF(I71=1,VLOOKUP(②選手情報入力!M79,種目情報!$A$4:$B$16,2,FALSE),VLOOKUP(②選手情報入力!M79,種目情報!$E$4:$F$17,2,FALSE))))</f>
        <v/>
      </c>
      <c r="X71" t="str">
        <f>IF(E71="","",IF(②選手情報入力!N79="","",②選手情報入力!N79))</f>
        <v/>
      </c>
      <c r="Y71" s="39" t="str">
        <f>IF(E71="","",IF(②選手情報入力!M79="","",0))</f>
        <v/>
      </c>
      <c r="Z71" t="str">
        <f>IF(E71="","",IF(②選手情報入力!M79="","",IF(I71=1,VLOOKUP(②選手情報入力!M79,種目情報!$A$4:$C$16,3,FALSE),VLOOKUP(②選手情報入力!M79,種目情報!$E$4:$G$17,3,FALSE))))</f>
        <v/>
      </c>
      <c r="AA71" t="str">
        <f>IF(E71="","",IF(②選手情報入力!O79="","",IF(I71=1,種目情報!$J$4,種目情報!$J$6)))</f>
        <v/>
      </c>
      <c r="AB71" t="str">
        <f>IF(E71="","",IF(②選手情報入力!O79="","",IF(I71=1,IF(②選手情報入力!$O$5="","",②選手情報入力!$O$5),IF(②選手情報入力!$O$6="","",②選手情報入力!$O$6))))</f>
        <v/>
      </c>
      <c r="AC71" t="str">
        <f>IF(E71="","",IF(②選手情報入力!O79="","",0))</f>
        <v/>
      </c>
      <c r="AD71" t="str">
        <f>IF(E71="","",IF(②選手情報入力!O79="","",2))</f>
        <v/>
      </c>
      <c r="AE71" t="str">
        <f>IF(E71="","",IF(②選手情報入力!P79="","",IF(I71=1,種目情報!$J$5,種目情報!$J$7)))</f>
        <v/>
      </c>
      <c r="AF71" t="str">
        <f>IF(E71="","",IF(②選手情報入力!P79="","",IF(I71=1,IF(②選手情報入力!$P$5="","",②選手情報入力!$P$5),IF(②選手情報入力!$P$6="","",②選手情報入力!$P$6))))</f>
        <v/>
      </c>
      <c r="AG71" t="str">
        <f>IF(E71="","",IF(②選手情報入力!P79="","",0))</f>
        <v/>
      </c>
      <c r="AH71" t="str">
        <f>IF(E71="","",IF(②選手情報入力!P79="","",2))</f>
        <v/>
      </c>
    </row>
    <row r="72" spans="1:34">
      <c r="A72" t="str">
        <f>IF(E72="","",I72*1000000+①団体情報入力!$D$3*1000+②選手情報入力!A80)</f>
        <v/>
      </c>
      <c r="B72" t="str">
        <f>IF(E72="","",①団体情報入力!$D$3)</f>
        <v/>
      </c>
      <c r="D72" t="str">
        <f>IF(②選手情報入力!B80="","",②選手情報入力!B80)</f>
        <v/>
      </c>
      <c r="E72" t="str">
        <f>IF(②選手情報入力!C80="","",②選手情報入力!C80)</f>
        <v/>
      </c>
      <c r="F72" t="str">
        <f>IF(E72="","",②選手情報入力!D80)</f>
        <v/>
      </c>
      <c r="G72" t="str">
        <f>IF(E72="","",②選手情報入力!E80)</f>
        <v/>
      </c>
      <c r="H72" t="str">
        <f t="shared" si="3"/>
        <v/>
      </c>
      <c r="I72" t="str">
        <f>IF(E72="","",IF(②選手情報入力!G80="男",1,2))</f>
        <v/>
      </c>
      <c r="J72" t="str">
        <f>IF(E72="","",IF(②選手情報入力!H80="","",②選手情報入力!H80))</f>
        <v/>
      </c>
      <c r="L72" t="str">
        <f t="shared" si="4"/>
        <v/>
      </c>
      <c r="M72" t="str">
        <f t="shared" si="5"/>
        <v/>
      </c>
      <c r="O72" t="str">
        <f>IF(E72="","",IF(②選手情報入力!I80="","",IF(I72=1,VLOOKUP(②選手情報入力!I80,種目情報!$A$4:$B$16,2,FALSE),VLOOKUP(②選手情報入力!I80,種目情報!$E$4:$F$17,2,FALSE))))</f>
        <v/>
      </c>
      <c r="P72" t="str">
        <f>IF(E72="","",IF(②選手情報入力!J80="","",②選手情報入力!J80))</f>
        <v/>
      </c>
      <c r="Q72" s="39" t="str">
        <f>IF(E72="","",IF(②選手情報入力!I80="","",0))</f>
        <v/>
      </c>
      <c r="R72" t="str">
        <f>IF(E72="","",IF(②選手情報入力!I80="","",IF(I72=1,VLOOKUP(②選手情報入力!I80,種目情報!$A$4:$C$16,3,FALSE),VLOOKUP(②選手情報入力!I80,種目情報!$E$4:$G$17,3,FALSE))))</f>
        <v/>
      </c>
      <c r="S72" t="str">
        <f>IF(E72="","",IF(②選手情報入力!K80="","",IF(I72=1,VLOOKUP(②選手情報入力!K80,種目情報!$A$4:$B$16,2,FALSE),VLOOKUP(②選手情報入力!K80,種目情報!$E$4:$F$17,2,FALSE))))</f>
        <v/>
      </c>
      <c r="T72" t="str">
        <f>IF(E72="","",IF(②選手情報入力!L80="","",②選手情報入力!L80))</f>
        <v/>
      </c>
      <c r="U72" s="39" t="str">
        <f>IF(E72="","",IF(②選手情報入力!K80="","",0))</f>
        <v/>
      </c>
      <c r="V72" t="str">
        <f>IF(E72="","",IF(②選手情報入力!K80="","",IF(I72=1,VLOOKUP(②選手情報入力!K80,種目情報!$A$4:$C$16,3,FALSE),VLOOKUP(②選手情報入力!K80,種目情報!$E$4:$G$17,3,FALSE))))</f>
        <v/>
      </c>
      <c r="W72" t="str">
        <f>IF(E72="","",IF(②選手情報入力!M80="","",IF(I72=1,VLOOKUP(②選手情報入力!M80,種目情報!$A$4:$B$16,2,FALSE),VLOOKUP(②選手情報入力!M80,種目情報!$E$4:$F$17,2,FALSE))))</f>
        <v/>
      </c>
      <c r="X72" t="str">
        <f>IF(E72="","",IF(②選手情報入力!N80="","",②選手情報入力!N80))</f>
        <v/>
      </c>
      <c r="Y72" s="39" t="str">
        <f>IF(E72="","",IF(②選手情報入力!M80="","",0))</f>
        <v/>
      </c>
      <c r="Z72" t="str">
        <f>IF(E72="","",IF(②選手情報入力!M80="","",IF(I72=1,VLOOKUP(②選手情報入力!M80,種目情報!$A$4:$C$16,3,FALSE),VLOOKUP(②選手情報入力!M80,種目情報!$E$4:$G$17,3,FALSE))))</f>
        <v/>
      </c>
      <c r="AA72" t="str">
        <f>IF(E72="","",IF(②選手情報入力!O80="","",IF(I72=1,種目情報!$J$4,種目情報!$J$6)))</f>
        <v/>
      </c>
      <c r="AB72" t="str">
        <f>IF(E72="","",IF(②選手情報入力!O80="","",IF(I72=1,IF(②選手情報入力!$O$5="","",②選手情報入力!$O$5),IF(②選手情報入力!$O$6="","",②選手情報入力!$O$6))))</f>
        <v/>
      </c>
      <c r="AC72" t="str">
        <f>IF(E72="","",IF(②選手情報入力!O80="","",0))</f>
        <v/>
      </c>
      <c r="AD72" t="str">
        <f>IF(E72="","",IF(②選手情報入力!O80="","",2))</f>
        <v/>
      </c>
      <c r="AE72" t="str">
        <f>IF(E72="","",IF(②選手情報入力!P80="","",IF(I72=1,種目情報!$J$5,種目情報!$J$7)))</f>
        <v/>
      </c>
      <c r="AF72" t="str">
        <f>IF(E72="","",IF(②選手情報入力!P80="","",IF(I72=1,IF(②選手情報入力!$P$5="","",②選手情報入力!$P$5),IF(②選手情報入力!$P$6="","",②選手情報入力!$P$6))))</f>
        <v/>
      </c>
      <c r="AG72" t="str">
        <f>IF(E72="","",IF(②選手情報入力!P80="","",0))</f>
        <v/>
      </c>
      <c r="AH72" t="str">
        <f>IF(E72="","",IF(②選手情報入力!P80="","",2))</f>
        <v/>
      </c>
    </row>
    <row r="73" spans="1:34">
      <c r="A73" t="str">
        <f>IF(E73="","",I73*1000000+①団体情報入力!$D$3*1000+②選手情報入力!A81)</f>
        <v/>
      </c>
      <c r="B73" t="str">
        <f>IF(E73="","",①団体情報入力!$D$3)</f>
        <v/>
      </c>
      <c r="D73" t="str">
        <f>IF(②選手情報入力!B81="","",②選手情報入力!B81)</f>
        <v/>
      </c>
      <c r="E73" t="str">
        <f>IF(②選手情報入力!C81="","",②選手情報入力!C81)</f>
        <v/>
      </c>
      <c r="F73" t="str">
        <f>IF(E73="","",②選手情報入力!D81)</f>
        <v/>
      </c>
      <c r="G73" t="str">
        <f>IF(E73="","",②選手情報入力!E81)</f>
        <v/>
      </c>
      <c r="H73" t="str">
        <f t="shared" si="3"/>
        <v/>
      </c>
      <c r="I73" t="str">
        <f>IF(E73="","",IF(②選手情報入力!G81="男",1,2))</f>
        <v/>
      </c>
      <c r="J73" t="str">
        <f>IF(E73="","",IF(②選手情報入力!H81="","",②選手情報入力!H81))</f>
        <v/>
      </c>
      <c r="L73" t="str">
        <f t="shared" si="4"/>
        <v/>
      </c>
      <c r="M73" t="str">
        <f t="shared" si="5"/>
        <v/>
      </c>
      <c r="O73" t="str">
        <f>IF(E73="","",IF(②選手情報入力!I81="","",IF(I73=1,VLOOKUP(②選手情報入力!I81,種目情報!$A$4:$B$16,2,FALSE),VLOOKUP(②選手情報入力!I81,種目情報!$E$4:$F$17,2,FALSE))))</f>
        <v/>
      </c>
      <c r="P73" t="str">
        <f>IF(E73="","",IF(②選手情報入力!J81="","",②選手情報入力!J81))</f>
        <v/>
      </c>
      <c r="Q73" s="39" t="str">
        <f>IF(E73="","",IF(②選手情報入力!I81="","",0))</f>
        <v/>
      </c>
      <c r="R73" t="str">
        <f>IF(E73="","",IF(②選手情報入力!I81="","",IF(I73=1,VLOOKUP(②選手情報入力!I81,種目情報!$A$4:$C$16,3,FALSE),VLOOKUP(②選手情報入力!I81,種目情報!$E$4:$G$17,3,FALSE))))</f>
        <v/>
      </c>
      <c r="S73" t="str">
        <f>IF(E73="","",IF(②選手情報入力!K81="","",IF(I73=1,VLOOKUP(②選手情報入力!K81,種目情報!$A$4:$B$16,2,FALSE),VLOOKUP(②選手情報入力!K81,種目情報!$E$4:$F$17,2,FALSE))))</f>
        <v/>
      </c>
      <c r="T73" t="str">
        <f>IF(E73="","",IF(②選手情報入力!L81="","",②選手情報入力!L81))</f>
        <v/>
      </c>
      <c r="U73" s="39" t="str">
        <f>IF(E73="","",IF(②選手情報入力!K81="","",0))</f>
        <v/>
      </c>
      <c r="V73" t="str">
        <f>IF(E73="","",IF(②選手情報入力!K81="","",IF(I73=1,VLOOKUP(②選手情報入力!K81,種目情報!$A$4:$C$16,3,FALSE),VLOOKUP(②選手情報入力!K81,種目情報!$E$4:$G$17,3,FALSE))))</f>
        <v/>
      </c>
      <c r="W73" t="str">
        <f>IF(E73="","",IF(②選手情報入力!M81="","",IF(I73=1,VLOOKUP(②選手情報入力!M81,種目情報!$A$4:$B$16,2,FALSE),VLOOKUP(②選手情報入力!M81,種目情報!$E$4:$F$17,2,FALSE))))</f>
        <v/>
      </c>
      <c r="X73" t="str">
        <f>IF(E73="","",IF(②選手情報入力!N81="","",②選手情報入力!N81))</f>
        <v/>
      </c>
      <c r="Y73" s="39" t="str">
        <f>IF(E73="","",IF(②選手情報入力!M81="","",0))</f>
        <v/>
      </c>
      <c r="Z73" t="str">
        <f>IF(E73="","",IF(②選手情報入力!M81="","",IF(I73=1,VLOOKUP(②選手情報入力!M81,種目情報!$A$4:$C$16,3,FALSE),VLOOKUP(②選手情報入力!M81,種目情報!$E$4:$G$17,3,FALSE))))</f>
        <v/>
      </c>
      <c r="AA73" t="str">
        <f>IF(E73="","",IF(②選手情報入力!O81="","",IF(I73=1,種目情報!$J$4,種目情報!$J$6)))</f>
        <v/>
      </c>
      <c r="AB73" t="str">
        <f>IF(E73="","",IF(②選手情報入力!O81="","",IF(I73=1,IF(②選手情報入力!$O$5="","",②選手情報入力!$O$5),IF(②選手情報入力!$O$6="","",②選手情報入力!$O$6))))</f>
        <v/>
      </c>
      <c r="AC73" t="str">
        <f>IF(E73="","",IF(②選手情報入力!O81="","",0))</f>
        <v/>
      </c>
      <c r="AD73" t="str">
        <f>IF(E73="","",IF(②選手情報入力!O81="","",2))</f>
        <v/>
      </c>
      <c r="AE73" t="str">
        <f>IF(E73="","",IF(②選手情報入力!P81="","",IF(I73=1,種目情報!$J$5,種目情報!$J$7)))</f>
        <v/>
      </c>
      <c r="AF73" t="str">
        <f>IF(E73="","",IF(②選手情報入力!P81="","",IF(I73=1,IF(②選手情報入力!$P$5="","",②選手情報入力!$P$5),IF(②選手情報入力!$P$6="","",②選手情報入力!$P$6))))</f>
        <v/>
      </c>
      <c r="AG73" t="str">
        <f>IF(E73="","",IF(②選手情報入力!P81="","",0))</f>
        <v/>
      </c>
      <c r="AH73" t="str">
        <f>IF(E73="","",IF(②選手情報入力!P81="","",2))</f>
        <v/>
      </c>
    </row>
    <row r="74" spans="1:34">
      <c r="A74" t="str">
        <f>IF(E74="","",I74*1000000+①団体情報入力!$D$3*1000+②選手情報入力!A82)</f>
        <v/>
      </c>
      <c r="B74" t="str">
        <f>IF(E74="","",①団体情報入力!$D$3)</f>
        <v/>
      </c>
      <c r="D74" t="str">
        <f>IF(②選手情報入力!B82="","",②選手情報入力!B82)</f>
        <v/>
      </c>
      <c r="E74" t="str">
        <f>IF(②選手情報入力!C82="","",②選手情報入力!C82)</f>
        <v/>
      </c>
      <c r="F74" t="str">
        <f>IF(E74="","",②選手情報入力!D82)</f>
        <v/>
      </c>
      <c r="G74" t="str">
        <f>IF(E74="","",②選手情報入力!E82)</f>
        <v/>
      </c>
      <c r="H74" t="str">
        <f t="shared" si="3"/>
        <v/>
      </c>
      <c r="I74" t="str">
        <f>IF(E74="","",IF(②選手情報入力!G82="男",1,2))</f>
        <v/>
      </c>
      <c r="J74" t="str">
        <f>IF(E74="","",IF(②選手情報入力!H82="","",②選手情報入力!H82))</f>
        <v/>
      </c>
      <c r="L74" t="str">
        <f t="shared" si="4"/>
        <v/>
      </c>
      <c r="M74" t="str">
        <f t="shared" si="5"/>
        <v/>
      </c>
      <c r="O74" t="str">
        <f>IF(E74="","",IF(②選手情報入力!I82="","",IF(I74=1,VLOOKUP(②選手情報入力!I82,種目情報!$A$4:$B$16,2,FALSE),VLOOKUP(②選手情報入力!I82,種目情報!$E$4:$F$17,2,FALSE))))</f>
        <v/>
      </c>
      <c r="P74" t="str">
        <f>IF(E74="","",IF(②選手情報入力!J82="","",②選手情報入力!J82))</f>
        <v/>
      </c>
      <c r="Q74" s="39" t="str">
        <f>IF(E74="","",IF(②選手情報入力!I82="","",0))</f>
        <v/>
      </c>
      <c r="R74" t="str">
        <f>IF(E74="","",IF(②選手情報入力!I82="","",IF(I74=1,VLOOKUP(②選手情報入力!I82,種目情報!$A$4:$C$16,3,FALSE),VLOOKUP(②選手情報入力!I82,種目情報!$E$4:$G$17,3,FALSE))))</f>
        <v/>
      </c>
      <c r="S74" t="str">
        <f>IF(E74="","",IF(②選手情報入力!K82="","",IF(I74=1,VLOOKUP(②選手情報入力!K82,種目情報!$A$4:$B$16,2,FALSE),VLOOKUP(②選手情報入力!K82,種目情報!$E$4:$F$17,2,FALSE))))</f>
        <v/>
      </c>
      <c r="T74" t="str">
        <f>IF(E74="","",IF(②選手情報入力!L82="","",②選手情報入力!L82))</f>
        <v/>
      </c>
      <c r="U74" s="39" t="str">
        <f>IF(E74="","",IF(②選手情報入力!K82="","",0))</f>
        <v/>
      </c>
      <c r="V74" t="str">
        <f>IF(E74="","",IF(②選手情報入力!K82="","",IF(I74=1,VLOOKUP(②選手情報入力!K82,種目情報!$A$4:$C$16,3,FALSE),VLOOKUP(②選手情報入力!K82,種目情報!$E$4:$G$17,3,FALSE))))</f>
        <v/>
      </c>
      <c r="W74" t="str">
        <f>IF(E74="","",IF(②選手情報入力!M82="","",IF(I74=1,VLOOKUP(②選手情報入力!M82,種目情報!$A$4:$B$16,2,FALSE),VLOOKUP(②選手情報入力!M82,種目情報!$E$4:$F$17,2,FALSE))))</f>
        <v/>
      </c>
      <c r="X74" t="str">
        <f>IF(E74="","",IF(②選手情報入力!N82="","",②選手情報入力!N82))</f>
        <v/>
      </c>
      <c r="Y74" s="39" t="str">
        <f>IF(E74="","",IF(②選手情報入力!M82="","",0))</f>
        <v/>
      </c>
      <c r="Z74" t="str">
        <f>IF(E74="","",IF(②選手情報入力!M82="","",IF(I74=1,VLOOKUP(②選手情報入力!M82,種目情報!$A$4:$C$16,3,FALSE),VLOOKUP(②選手情報入力!M82,種目情報!$E$4:$G$17,3,FALSE))))</f>
        <v/>
      </c>
      <c r="AA74" t="str">
        <f>IF(E74="","",IF(②選手情報入力!O82="","",IF(I74=1,種目情報!$J$4,種目情報!$J$6)))</f>
        <v/>
      </c>
      <c r="AB74" t="str">
        <f>IF(E74="","",IF(②選手情報入力!O82="","",IF(I74=1,IF(②選手情報入力!$O$5="","",②選手情報入力!$O$5),IF(②選手情報入力!$O$6="","",②選手情報入力!$O$6))))</f>
        <v/>
      </c>
      <c r="AC74" t="str">
        <f>IF(E74="","",IF(②選手情報入力!O82="","",0))</f>
        <v/>
      </c>
      <c r="AD74" t="str">
        <f>IF(E74="","",IF(②選手情報入力!O82="","",2))</f>
        <v/>
      </c>
      <c r="AE74" t="str">
        <f>IF(E74="","",IF(②選手情報入力!P82="","",IF(I74=1,種目情報!$J$5,種目情報!$J$7)))</f>
        <v/>
      </c>
      <c r="AF74" t="str">
        <f>IF(E74="","",IF(②選手情報入力!P82="","",IF(I74=1,IF(②選手情報入力!$P$5="","",②選手情報入力!$P$5),IF(②選手情報入力!$P$6="","",②選手情報入力!$P$6))))</f>
        <v/>
      </c>
      <c r="AG74" t="str">
        <f>IF(E74="","",IF(②選手情報入力!P82="","",0))</f>
        <v/>
      </c>
      <c r="AH74" t="str">
        <f>IF(E74="","",IF(②選手情報入力!P82="","",2))</f>
        <v/>
      </c>
    </row>
    <row r="75" spans="1:34">
      <c r="A75" t="str">
        <f>IF(E75="","",I75*1000000+①団体情報入力!$D$3*1000+②選手情報入力!A83)</f>
        <v/>
      </c>
      <c r="B75" t="str">
        <f>IF(E75="","",①団体情報入力!$D$3)</f>
        <v/>
      </c>
      <c r="D75" t="str">
        <f>IF(②選手情報入力!B83="","",②選手情報入力!B83)</f>
        <v/>
      </c>
      <c r="E75" t="str">
        <f>IF(②選手情報入力!C83="","",②選手情報入力!C83)</f>
        <v/>
      </c>
      <c r="F75" t="str">
        <f>IF(E75="","",②選手情報入力!D83)</f>
        <v/>
      </c>
      <c r="G75" t="str">
        <f>IF(E75="","",②選手情報入力!E83)</f>
        <v/>
      </c>
      <c r="H75" t="str">
        <f t="shared" si="3"/>
        <v/>
      </c>
      <c r="I75" t="str">
        <f>IF(E75="","",IF(②選手情報入力!G83="男",1,2))</f>
        <v/>
      </c>
      <c r="J75" t="str">
        <f>IF(E75="","",IF(②選手情報入力!H83="","",②選手情報入力!H83))</f>
        <v/>
      </c>
      <c r="L75" t="str">
        <f t="shared" si="4"/>
        <v/>
      </c>
      <c r="M75" t="str">
        <f t="shared" si="5"/>
        <v/>
      </c>
      <c r="O75" t="str">
        <f>IF(E75="","",IF(②選手情報入力!I83="","",IF(I75=1,VLOOKUP(②選手情報入力!I83,種目情報!$A$4:$B$16,2,FALSE),VLOOKUP(②選手情報入力!I83,種目情報!$E$4:$F$17,2,FALSE))))</f>
        <v/>
      </c>
      <c r="P75" t="str">
        <f>IF(E75="","",IF(②選手情報入力!J83="","",②選手情報入力!J83))</f>
        <v/>
      </c>
      <c r="Q75" s="39" t="str">
        <f>IF(E75="","",IF(②選手情報入力!I83="","",0))</f>
        <v/>
      </c>
      <c r="R75" t="str">
        <f>IF(E75="","",IF(②選手情報入力!I83="","",IF(I75=1,VLOOKUP(②選手情報入力!I83,種目情報!$A$4:$C$16,3,FALSE),VLOOKUP(②選手情報入力!I83,種目情報!$E$4:$G$17,3,FALSE))))</f>
        <v/>
      </c>
      <c r="S75" t="str">
        <f>IF(E75="","",IF(②選手情報入力!K83="","",IF(I75=1,VLOOKUP(②選手情報入力!K83,種目情報!$A$4:$B$16,2,FALSE),VLOOKUP(②選手情報入力!K83,種目情報!$E$4:$F$17,2,FALSE))))</f>
        <v/>
      </c>
      <c r="T75" t="str">
        <f>IF(E75="","",IF(②選手情報入力!L83="","",②選手情報入力!L83))</f>
        <v/>
      </c>
      <c r="U75" s="39" t="str">
        <f>IF(E75="","",IF(②選手情報入力!K83="","",0))</f>
        <v/>
      </c>
      <c r="V75" t="str">
        <f>IF(E75="","",IF(②選手情報入力!K83="","",IF(I75=1,VLOOKUP(②選手情報入力!K83,種目情報!$A$4:$C$16,3,FALSE),VLOOKUP(②選手情報入力!K83,種目情報!$E$4:$G$17,3,FALSE))))</f>
        <v/>
      </c>
      <c r="W75" t="str">
        <f>IF(E75="","",IF(②選手情報入力!M83="","",IF(I75=1,VLOOKUP(②選手情報入力!M83,種目情報!$A$4:$B$16,2,FALSE),VLOOKUP(②選手情報入力!M83,種目情報!$E$4:$F$17,2,FALSE))))</f>
        <v/>
      </c>
      <c r="X75" t="str">
        <f>IF(E75="","",IF(②選手情報入力!N83="","",②選手情報入力!N83))</f>
        <v/>
      </c>
      <c r="Y75" s="39" t="str">
        <f>IF(E75="","",IF(②選手情報入力!M83="","",0))</f>
        <v/>
      </c>
      <c r="Z75" t="str">
        <f>IF(E75="","",IF(②選手情報入力!M83="","",IF(I75=1,VLOOKUP(②選手情報入力!M83,種目情報!$A$4:$C$16,3,FALSE),VLOOKUP(②選手情報入力!M83,種目情報!$E$4:$G$17,3,FALSE))))</f>
        <v/>
      </c>
      <c r="AA75" t="str">
        <f>IF(E75="","",IF(②選手情報入力!O83="","",IF(I75=1,種目情報!$J$4,種目情報!$J$6)))</f>
        <v/>
      </c>
      <c r="AB75" t="str">
        <f>IF(E75="","",IF(②選手情報入力!O83="","",IF(I75=1,IF(②選手情報入力!$O$5="","",②選手情報入力!$O$5),IF(②選手情報入力!$O$6="","",②選手情報入力!$O$6))))</f>
        <v/>
      </c>
      <c r="AC75" t="str">
        <f>IF(E75="","",IF(②選手情報入力!O83="","",0))</f>
        <v/>
      </c>
      <c r="AD75" t="str">
        <f>IF(E75="","",IF(②選手情報入力!O83="","",2))</f>
        <v/>
      </c>
      <c r="AE75" t="str">
        <f>IF(E75="","",IF(②選手情報入力!P83="","",IF(I75=1,種目情報!$J$5,種目情報!$J$7)))</f>
        <v/>
      </c>
      <c r="AF75" t="str">
        <f>IF(E75="","",IF(②選手情報入力!P83="","",IF(I75=1,IF(②選手情報入力!$P$5="","",②選手情報入力!$P$5),IF(②選手情報入力!$P$6="","",②選手情報入力!$P$6))))</f>
        <v/>
      </c>
      <c r="AG75" t="str">
        <f>IF(E75="","",IF(②選手情報入力!P83="","",0))</f>
        <v/>
      </c>
      <c r="AH75" t="str">
        <f>IF(E75="","",IF(②選手情報入力!P83="","",2))</f>
        <v/>
      </c>
    </row>
    <row r="76" spans="1:34">
      <c r="A76" t="str">
        <f>IF(E76="","",I76*1000000+①団体情報入力!$D$3*1000+②選手情報入力!A84)</f>
        <v/>
      </c>
      <c r="B76" t="str">
        <f>IF(E76="","",①団体情報入力!$D$3)</f>
        <v/>
      </c>
      <c r="D76" t="str">
        <f>IF(②選手情報入力!B84="","",②選手情報入力!B84)</f>
        <v/>
      </c>
      <c r="E76" t="str">
        <f>IF(②選手情報入力!C84="","",②選手情報入力!C84)</f>
        <v/>
      </c>
      <c r="F76" t="str">
        <f>IF(E76="","",②選手情報入力!D84)</f>
        <v/>
      </c>
      <c r="G76" t="str">
        <f>IF(E76="","",②選手情報入力!E84)</f>
        <v/>
      </c>
      <c r="H76" t="str">
        <f t="shared" si="3"/>
        <v/>
      </c>
      <c r="I76" t="str">
        <f>IF(E76="","",IF(②選手情報入力!G84="男",1,2))</f>
        <v/>
      </c>
      <c r="J76" t="str">
        <f>IF(E76="","",IF(②選手情報入力!H84="","",②選手情報入力!H84))</f>
        <v/>
      </c>
      <c r="L76" t="str">
        <f t="shared" si="4"/>
        <v/>
      </c>
      <c r="M76" t="str">
        <f t="shared" si="5"/>
        <v/>
      </c>
      <c r="O76" t="str">
        <f>IF(E76="","",IF(②選手情報入力!I84="","",IF(I76=1,VLOOKUP(②選手情報入力!I84,種目情報!$A$4:$B$16,2,FALSE),VLOOKUP(②選手情報入力!I84,種目情報!$E$4:$F$17,2,FALSE))))</f>
        <v/>
      </c>
      <c r="P76" t="str">
        <f>IF(E76="","",IF(②選手情報入力!J84="","",②選手情報入力!J84))</f>
        <v/>
      </c>
      <c r="Q76" s="39" t="str">
        <f>IF(E76="","",IF(②選手情報入力!I84="","",0))</f>
        <v/>
      </c>
      <c r="R76" t="str">
        <f>IF(E76="","",IF(②選手情報入力!I84="","",IF(I76=1,VLOOKUP(②選手情報入力!I84,種目情報!$A$4:$C$16,3,FALSE),VLOOKUP(②選手情報入力!I84,種目情報!$E$4:$G$17,3,FALSE))))</f>
        <v/>
      </c>
      <c r="S76" t="str">
        <f>IF(E76="","",IF(②選手情報入力!K84="","",IF(I76=1,VLOOKUP(②選手情報入力!K84,種目情報!$A$4:$B$16,2,FALSE),VLOOKUP(②選手情報入力!K84,種目情報!$E$4:$F$17,2,FALSE))))</f>
        <v/>
      </c>
      <c r="T76" t="str">
        <f>IF(E76="","",IF(②選手情報入力!L84="","",②選手情報入力!L84))</f>
        <v/>
      </c>
      <c r="U76" s="39" t="str">
        <f>IF(E76="","",IF(②選手情報入力!K84="","",0))</f>
        <v/>
      </c>
      <c r="V76" t="str">
        <f>IF(E76="","",IF(②選手情報入力!K84="","",IF(I76=1,VLOOKUP(②選手情報入力!K84,種目情報!$A$4:$C$16,3,FALSE),VLOOKUP(②選手情報入力!K84,種目情報!$E$4:$G$17,3,FALSE))))</f>
        <v/>
      </c>
      <c r="W76" t="str">
        <f>IF(E76="","",IF(②選手情報入力!M84="","",IF(I76=1,VLOOKUP(②選手情報入力!M84,種目情報!$A$4:$B$16,2,FALSE),VLOOKUP(②選手情報入力!M84,種目情報!$E$4:$F$17,2,FALSE))))</f>
        <v/>
      </c>
      <c r="X76" t="str">
        <f>IF(E76="","",IF(②選手情報入力!N84="","",②選手情報入力!N84))</f>
        <v/>
      </c>
      <c r="Y76" s="39" t="str">
        <f>IF(E76="","",IF(②選手情報入力!M84="","",0))</f>
        <v/>
      </c>
      <c r="Z76" t="str">
        <f>IF(E76="","",IF(②選手情報入力!M84="","",IF(I76=1,VLOOKUP(②選手情報入力!M84,種目情報!$A$4:$C$16,3,FALSE),VLOOKUP(②選手情報入力!M84,種目情報!$E$4:$G$17,3,FALSE))))</f>
        <v/>
      </c>
      <c r="AA76" t="str">
        <f>IF(E76="","",IF(②選手情報入力!O84="","",IF(I76=1,種目情報!$J$4,種目情報!$J$6)))</f>
        <v/>
      </c>
      <c r="AB76" t="str">
        <f>IF(E76="","",IF(②選手情報入力!O84="","",IF(I76=1,IF(②選手情報入力!$O$5="","",②選手情報入力!$O$5),IF(②選手情報入力!$O$6="","",②選手情報入力!$O$6))))</f>
        <v/>
      </c>
      <c r="AC76" t="str">
        <f>IF(E76="","",IF(②選手情報入力!O84="","",0))</f>
        <v/>
      </c>
      <c r="AD76" t="str">
        <f>IF(E76="","",IF(②選手情報入力!O84="","",2))</f>
        <v/>
      </c>
      <c r="AE76" t="str">
        <f>IF(E76="","",IF(②選手情報入力!P84="","",IF(I76=1,種目情報!$J$5,種目情報!$J$7)))</f>
        <v/>
      </c>
      <c r="AF76" t="str">
        <f>IF(E76="","",IF(②選手情報入力!P84="","",IF(I76=1,IF(②選手情報入力!$P$5="","",②選手情報入力!$P$5),IF(②選手情報入力!$P$6="","",②選手情報入力!$P$6))))</f>
        <v/>
      </c>
      <c r="AG76" t="str">
        <f>IF(E76="","",IF(②選手情報入力!P84="","",0))</f>
        <v/>
      </c>
      <c r="AH76" t="str">
        <f>IF(E76="","",IF(②選手情報入力!P84="","",2))</f>
        <v/>
      </c>
    </row>
    <row r="77" spans="1:34">
      <c r="A77" t="str">
        <f>IF(E77="","",I77*1000000+①団体情報入力!$D$3*1000+②選手情報入力!A85)</f>
        <v/>
      </c>
      <c r="B77" t="str">
        <f>IF(E77="","",①団体情報入力!$D$3)</f>
        <v/>
      </c>
      <c r="D77" t="str">
        <f>IF(②選手情報入力!B85="","",②選手情報入力!B85)</f>
        <v/>
      </c>
      <c r="E77" t="str">
        <f>IF(②選手情報入力!C85="","",②選手情報入力!C85)</f>
        <v/>
      </c>
      <c r="F77" t="str">
        <f>IF(E77="","",②選手情報入力!D85)</f>
        <v/>
      </c>
      <c r="G77" t="str">
        <f>IF(E77="","",②選手情報入力!E85)</f>
        <v/>
      </c>
      <c r="H77" t="str">
        <f t="shared" si="3"/>
        <v/>
      </c>
      <c r="I77" t="str">
        <f>IF(E77="","",IF(②選手情報入力!G85="男",1,2))</f>
        <v/>
      </c>
      <c r="J77" t="str">
        <f>IF(E77="","",IF(②選手情報入力!H85="","",②選手情報入力!H85))</f>
        <v/>
      </c>
      <c r="L77" t="str">
        <f t="shared" si="4"/>
        <v/>
      </c>
      <c r="M77" t="str">
        <f t="shared" si="5"/>
        <v/>
      </c>
      <c r="O77" t="str">
        <f>IF(E77="","",IF(②選手情報入力!I85="","",IF(I77=1,VLOOKUP(②選手情報入力!I85,種目情報!$A$4:$B$16,2,FALSE),VLOOKUP(②選手情報入力!I85,種目情報!$E$4:$F$17,2,FALSE))))</f>
        <v/>
      </c>
      <c r="P77" t="str">
        <f>IF(E77="","",IF(②選手情報入力!J85="","",②選手情報入力!J85))</f>
        <v/>
      </c>
      <c r="Q77" s="39" t="str">
        <f>IF(E77="","",IF(②選手情報入力!I85="","",0))</f>
        <v/>
      </c>
      <c r="R77" t="str">
        <f>IF(E77="","",IF(②選手情報入力!I85="","",IF(I77=1,VLOOKUP(②選手情報入力!I85,種目情報!$A$4:$C$16,3,FALSE),VLOOKUP(②選手情報入力!I85,種目情報!$E$4:$G$17,3,FALSE))))</f>
        <v/>
      </c>
      <c r="S77" t="str">
        <f>IF(E77="","",IF(②選手情報入力!K85="","",IF(I77=1,VLOOKUP(②選手情報入力!K85,種目情報!$A$4:$B$16,2,FALSE),VLOOKUP(②選手情報入力!K85,種目情報!$E$4:$F$17,2,FALSE))))</f>
        <v/>
      </c>
      <c r="T77" t="str">
        <f>IF(E77="","",IF(②選手情報入力!L85="","",②選手情報入力!L85))</f>
        <v/>
      </c>
      <c r="U77" s="39" t="str">
        <f>IF(E77="","",IF(②選手情報入力!K85="","",0))</f>
        <v/>
      </c>
      <c r="V77" t="str">
        <f>IF(E77="","",IF(②選手情報入力!K85="","",IF(I77=1,VLOOKUP(②選手情報入力!K85,種目情報!$A$4:$C$16,3,FALSE),VLOOKUP(②選手情報入力!K85,種目情報!$E$4:$G$17,3,FALSE))))</f>
        <v/>
      </c>
      <c r="W77" t="str">
        <f>IF(E77="","",IF(②選手情報入力!M85="","",IF(I77=1,VLOOKUP(②選手情報入力!M85,種目情報!$A$4:$B$16,2,FALSE),VLOOKUP(②選手情報入力!M85,種目情報!$E$4:$F$17,2,FALSE))))</f>
        <v/>
      </c>
      <c r="X77" t="str">
        <f>IF(E77="","",IF(②選手情報入力!N85="","",②選手情報入力!N85))</f>
        <v/>
      </c>
      <c r="Y77" s="39" t="str">
        <f>IF(E77="","",IF(②選手情報入力!M85="","",0))</f>
        <v/>
      </c>
      <c r="Z77" t="str">
        <f>IF(E77="","",IF(②選手情報入力!M85="","",IF(I77=1,VLOOKUP(②選手情報入力!M85,種目情報!$A$4:$C$16,3,FALSE),VLOOKUP(②選手情報入力!M85,種目情報!$E$4:$G$17,3,FALSE))))</f>
        <v/>
      </c>
      <c r="AA77" t="str">
        <f>IF(E77="","",IF(②選手情報入力!O85="","",IF(I77=1,種目情報!$J$4,種目情報!$J$6)))</f>
        <v/>
      </c>
      <c r="AB77" t="str">
        <f>IF(E77="","",IF(②選手情報入力!O85="","",IF(I77=1,IF(②選手情報入力!$O$5="","",②選手情報入力!$O$5),IF(②選手情報入力!$O$6="","",②選手情報入力!$O$6))))</f>
        <v/>
      </c>
      <c r="AC77" t="str">
        <f>IF(E77="","",IF(②選手情報入力!O85="","",0))</f>
        <v/>
      </c>
      <c r="AD77" t="str">
        <f>IF(E77="","",IF(②選手情報入力!O85="","",2))</f>
        <v/>
      </c>
      <c r="AE77" t="str">
        <f>IF(E77="","",IF(②選手情報入力!P85="","",IF(I77=1,種目情報!$J$5,種目情報!$J$7)))</f>
        <v/>
      </c>
      <c r="AF77" t="str">
        <f>IF(E77="","",IF(②選手情報入力!P85="","",IF(I77=1,IF(②選手情報入力!$P$5="","",②選手情報入力!$P$5),IF(②選手情報入力!$P$6="","",②選手情報入力!$P$6))))</f>
        <v/>
      </c>
      <c r="AG77" t="str">
        <f>IF(E77="","",IF(②選手情報入力!P85="","",0))</f>
        <v/>
      </c>
      <c r="AH77" t="str">
        <f>IF(E77="","",IF(②選手情報入力!P85="","",2))</f>
        <v/>
      </c>
    </row>
    <row r="78" spans="1:34">
      <c r="A78" t="str">
        <f>IF(E78="","",I78*1000000+①団体情報入力!$D$3*1000+②選手情報入力!A86)</f>
        <v/>
      </c>
      <c r="B78" t="str">
        <f>IF(E78="","",①団体情報入力!$D$3)</f>
        <v/>
      </c>
      <c r="D78" t="str">
        <f>IF(②選手情報入力!B86="","",②選手情報入力!B86)</f>
        <v/>
      </c>
      <c r="E78" t="str">
        <f>IF(②選手情報入力!C86="","",②選手情報入力!C86)</f>
        <v/>
      </c>
      <c r="F78" t="str">
        <f>IF(E78="","",②選手情報入力!D86)</f>
        <v/>
      </c>
      <c r="G78" t="str">
        <f>IF(E78="","",②選手情報入力!E86)</f>
        <v/>
      </c>
      <c r="H78" t="str">
        <f t="shared" si="3"/>
        <v/>
      </c>
      <c r="I78" t="str">
        <f>IF(E78="","",IF(②選手情報入力!G86="男",1,2))</f>
        <v/>
      </c>
      <c r="J78" t="str">
        <f>IF(E78="","",IF(②選手情報入力!H86="","",②選手情報入力!H86))</f>
        <v/>
      </c>
      <c r="L78" t="str">
        <f t="shared" si="4"/>
        <v/>
      </c>
      <c r="M78" t="str">
        <f t="shared" si="5"/>
        <v/>
      </c>
      <c r="O78" t="str">
        <f>IF(E78="","",IF(②選手情報入力!I86="","",IF(I78=1,VLOOKUP(②選手情報入力!I86,種目情報!$A$4:$B$16,2,FALSE),VLOOKUP(②選手情報入力!I86,種目情報!$E$4:$F$17,2,FALSE))))</f>
        <v/>
      </c>
      <c r="P78" t="str">
        <f>IF(E78="","",IF(②選手情報入力!J86="","",②選手情報入力!J86))</f>
        <v/>
      </c>
      <c r="Q78" s="39" t="str">
        <f>IF(E78="","",IF(②選手情報入力!I86="","",0))</f>
        <v/>
      </c>
      <c r="R78" t="str">
        <f>IF(E78="","",IF(②選手情報入力!I86="","",IF(I78=1,VLOOKUP(②選手情報入力!I86,種目情報!$A$4:$C$16,3,FALSE),VLOOKUP(②選手情報入力!I86,種目情報!$E$4:$G$17,3,FALSE))))</f>
        <v/>
      </c>
      <c r="S78" t="str">
        <f>IF(E78="","",IF(②選手情報入力!K86="","",IF(I78=1,VLOOKUP(②選手情報入力!K86,種目情報!$A$4:$B$16,2,FALSE),VLOOKUP(②選手情報入力!K86,種目情報!$E$4:$F$17,2,FALSE))))</f>
        <v/>
      </c>
      <c r="T78" t="str">
        <f>IF(E78="","",IF(②選手情報入力!L86="","",②選手情報入力!L86))</f>
        <v/>
      </c>
      <c r="U78" s="39" t="str">
        <f>IF(E78="","",IF(②選手情報入力!K86="","",0))</f>
        <v/>
      </c>
      <c r="V78" t="str">
        <f>IF(E78="","",IF(②選手情報入力!K86="","",IF(I78=1,VLOOKUP(②選手情報入力!K86,種目情報!$A$4:$C$16,3,FALSE),VLOOKUP(②選手情報入力!K86,種目情報!$E$4:$G$17,3,FALSE))))</f>
        <v/>
      </c>
      <c r="W78" t="str">
        <f>IF(E78="","",IF(②選手情報入力!M86="","",IF(I78=1,VLOOKUP(②選手情報入力!M86,種目情報!$A$4:$B$16,2,FALSE),VLOOKUP(②選手情報入力!M86,種目情報!$E$4:$F$17,2,FALSE))))</f>
        <v/>
      </c>
      <c r="X78" t="str">
        <f>IF(E78="","",IF(②選手情報入力!N86="","",②選手情報入力!N86))</f>
        <v/>
      </c>
      <c r="Y78" s="39" t="str">
        <f>IF(E78="","",IF(②選手情報入力!M86="","",0))</f>
        <v/>
      </c>
      <c r="Z78" t="str">
        <f>IF(E78="","",IF(②選手情報入力!M86="","",IF(I78=1,VLOOKUP(②選手情報入力!M86,種目情報!$A$4:$C$16,3,FALSE),VLOOKUP(②選手情報入力!M86,種目情報!$E$4:$G$17,3,FALSE))))</f>
        <v/>
      </c>
      <c r="AA78" t="str">
        <f>IF(E78="","",IF(②選手情報入力!O86="","",IF(I78=1,種目情報!$J$4,種目情報!$J$6)))</f>
        <v/>
      </c>
      <c r="AB78" t="str">
        <f>IF(E78="","",IF(②選手情報入力!O86="","",IF(I78=1,IF(②選手情報入力!$O$5="","",②選手情報入力!$O$5),IF(②選手情報入力!$O$6="","",②選手情報入力!$O$6))))</f>
        <v/>
      </c>
      <c r="AC78" t="str">
        <f>IF(E78="","",IF(②選手情報入力!O86="","",0))</f>
        <v/>
      </c>
      <c r="AD78" t="str">
        <f>IF(E78="","",IF(②選手情報入力!O86="","",2))</f>
        <v/>
      </c>
      <c r="AE78" t="str">
        <f>IF(E78="","",IF(②選手情報入力!P86="","",IF(I78=1,種目情報!$J$5,種目情報!$J$7)))</f>
        <v/>
      </c>
      <c r="AF78" t="str">
        <f>IF(E78="","",IF(②選手情報入力!P86="","",IF(I78=1,IF(②選手情報入力!$P$5="","",②選手情報入力!$P$5),IF(②選手情報入力!$P$6="","",②選手情報入力!$P$6))))</f>
        <v/>
      </c>
      <c r="AG78" t="str">
        <f>IF(E78="","",IF(②選手情報入力!P86="","",0))</f>
        <v/>
      </c>
      <c r="AH78" t="str">
        <f>IF(E78="","",IF(②選手情報入力!P86="","",2))</f>
        <v/>
      </c>
    </row>
    <row r="79" spans="1:34">
      <c r="A79" t="str">
        <f>IF(E79="","",I79*1000000+①団体情報入力!$D$3*1000+②選手情報入力!A87)</f>
        <v/>
      </c>
      <c r="B79" t="str">
        <f>IF(E79="","",①団体情報入力!$D$3)</f>
        <v/>
      </c>
      <c r="D79" t="str">
        <f>IF(②選手情報入力!B87="","",②選手情報入力!B87)</f>
        <v/>
      </c>
      <c r="E79" t="str">
        <f>IF(②選手情報入力!C87="","",②選手情報入力!C87)</f>
        <v/>
      </c>
      <c r="F79" t="str">
        <f>IF(E79="","",②選手情報入力!D87)</f>
        <v/>
      </c>
      <c r="G79" t="str">
        <f>IF(E79="","",②選手情報入力!E87)</f>
        <v/>
      </c>
      <c r="H79" t="str">
        <f t="shared" si="3"/>
        <v/>
      </c>
      <c r="I79" t="str">
        <f>IF(E79="","",IF(②選手情報入力!G87="男",1,2))</f>
        <v/>
      </c>
      <c r="J79" t="str">
        <f>IF(E79="","",IF(②選手情報入力!H87="","",②選手情報入力!H87))</f>
        <v/>
      </c>
      <c r="L79" t="str">
        <f t="shared" si="4"/>
        <v/>
      </c>
      <c r="M79" t="str">
        <f t="shared" si="5"/>
        <v/>
      </c>
      <c r="O79" t="str">
        <f>IF(E79="","",IF(②選手情報入力!I87="","",IF(I79=1,VLOOKUP(②選手情報入力!I87,種目情報!$A$4:$B$16,2,FALSE),VLOOKUP(②選手情報入力!I87,種目情報!$E$4:$F$17,2,FALSE))))</f>
        <v/>
      </c>
      <c r="P79" t="str">
        <f>IF(E79="","",IF(②選手情報入力!J87="","",②選手情報入力!J87))</f>
        <v/>
      </c>
      <c r="Q79" s="39" t="str">
        <f>IF(E79="","",IF(②選手情報入力!I87="","",0))</f>
        <v/>
      </c>
      <c r="R79" t="str">
        <f>IF(E79="","",IF(②選手情報入力!I87="","",IF(I79=1,VLOOKUP(②選手情報入力!I87,種目情報!$A$4:$C$16,3,FALSE),VLOOKUP(②選手情報入力!I87,種目情報!$E$4:$G$17,3,FALSE))))</f>
        <v/>
      </c>
      <c r="S79" t="str">
        <f>IF(E79="","",IF(②選手情報入力!K87="","",IF(I79=1,VLOOKUP(②選手情報入力!K87,種目情報!$A$4:$B$16,2,FALSE),VLOOKUP(②選手情報入力!K87,種目情報!$E$4:$F$17,2,FALSE))))</f>
        <v/>
      </c>
      <c r="T79" t="str">
        <f>IF(E79="","",IF(②選手情報入力!L87="","",②選手情報入力!L87))</f>
        <v/>
      </c>
      <c r="U79" s="39" t="str">
        <f>IF(E79="","",IF(②選手情報入力!K87="","",0))</f>
        <v/>
      </c>
      <c r="V79" t="str">
        <f>IF(E79="","",IF(②選手情報入力!K87="","",IF(I79=1,VLOOKUP(②選手情報入力!K87,種目情報!$A$4:$C$16,3,FALSE),VLOOKUP(②選手情報入力!K87,種目情報!$E$4:$G$17,3,FALSE))))</f>
        <v/>
      </c>
      <c r="W79" t="str">
        <f>IF(E79="","",IF(②選手情報入力!M87="","",IF(I79=1,VLOOKUP(②選手情報入力!M87,種目情報!$A$4:$B$16,2,FALSE),VLOOKUP(②選手情報入力!M87,種目情報!$E$4:$F$17,2,FALSE))))</f>
        <v/>
      </c>
      <c r="X79" t="str">
        <f>IF(E79="","",IF(②選手情報入力!N87="","",②選手情報入力!N87))</f>
        <v/>
      </c>
      <c r="Y79" s="39" t="str">
        <f>IF(E79="","",IF(②選手情報入力!M87="","",0))</f>
        <v/>
      </c>
      <c r="Z79" t="str">
        <f>IF(E79="","",IF(②選手情報入力!M87="","",IF(I79=1,VLOOKUP(②選手情報入力!M87,種目情報!$A$4:$C$16,3,FALSE),VLOOKUP(②選手情報入力!M87,種目情報!$E$4:$G$17,3,FALSE))))</f>
        <v/>
      </c>
      <c r="AA79" t="str">
        <f>IF(E79="","",IF(②選手情報入力!O87="","",IF(I79=1,種目情報!$J$4,種目情報!$J$6)))</f>
        <v/>
      </c>
      <c r="AB79" t="str">
        <f>IF(E79="","",IF(②選手情報入力!O87="","",IF(I79=1,IF(②選手情報入力!$O$5="","",②選手情報入力!$O$5),IF(②選手情報入力!$O$6="","",②選手情報入力!$O$6))))</f>
        <v/>
      </c>
      <c r="AC79" t="str">
        <f>IF(E79="","",IF(②選手情報入力!O87="","",0))</f>
        <v/>
      </c>
      <c r="AD79" t="str">
        <f>IF(E79="","",IF(②選手情報入力!O87="","",2))</f>
        <v/>
      </c>
      <c r="AE79" t="str">
        <f>IF(E79="","",IF(②選手情報入力!P87="","",IF(I79=1,種目情報!$J$5,種目情報!$J$7)))</f>
        <v/>
      </c>
      <c r="AF79" t="str">
        <f>IF(E79="","",IF(②選手情報入力!P87="","",IF(I79=1,IF(②選手情報入力!$P$5="","",②選手情報入力!$P$5),IF(②選手情報入力!$P$6="","",②選手情報入力!$P$6))))</f>
        <v/>
      </c>
      <c r="AG79" t="str">
        <f>IF(E79="","",IF(②選手情報入力!P87="","",0))</f>
        <v/>
      </c>
      <c r="AH79" t="str">
        <f>IF(E79="","",IF(②選手情報入力!P87="","",2))</f>
        <v/>
      </c>
    </row>
    <row r="80" spans="1:34">
      <c r="A80" t="str">
        <f>IF(E80="","",I80*1000000+①団体情報入力!$D$3*1000+②選手情報入力!A88)</f>
        <v/>
      </c>
      <c r="B80" t="str">
        <f>IF(E80="","",①団体情報入力!$D$3)</f>
        <v/>
      </c>
      <c r="D80" t="str">
        <f>IF(②選手情報入力!B88="","",②選手情報入力!B88)</f>
        <v/>
      </c>
      <c r="E80" t="str">
        <f>IF(②選手情報入力!C88="","",②選手情報入力!C88)</f>
        <v/>
      </c>
      <c r="F80" t="str">
        <f>IF(E80="","",②選手情報入力!D88)</f>
        <v/>
      </c>
      <c r="G80" t="str">
        <f>IF(E80="","",②選手情報入力!E88)</f>
        <v/>
      </c>
      <c r="H80" t="str">
        <f t="shared" si="3"/>
        <v/>
      </c>
      <c r="I80" t="str">
        <f>IF(E80="","",IF(②選手情報入力!G88="男",1,2))</f>
        <v/>
      </c>
      <c r="J80" t="str">
        <f>IF(E80="","",IF(②選手情報入力!H88="","",②選手情報入力!H88))</f>
        <v/>
      </c>
      <c r="L80" t="str">
        <f t="shared" si="4"/>
        <v/>
      </c>
      <c r="M80" t="str">
        <f t="shared" si="5"/>
        <v/>
      </c>
      <c r="O80" t="str">
        <f>IF(E80="","",IF(②選手情報入力!I88="","",IF(I80=1,VLOOKUP(②選手情報入力!I88,種目情報!$A$4:$B$16,2,FALSE),VLOOKUP(②選手情報入力!I88,種目情報!$E$4:$F$17,2,FALSE))))</f>
        <v/>
      </c>
      <c r="P80" t="str">
        <f>IF(E80="","",IF(②選手情報入力!J88="","",②選手情報入力!J88))</f>
        <v/>
      </c>
      <c r="Q80" s="39" t="str">
        <f>IF(E80="","",IF(②選手情報入力!I88="","",0))</f>
        <v/>
      </c>
      <c r="R80" t="str">
        <f>IF(E80="","",IF(②選手情報入力!I88="","",IF(I80=1,VLOOKUP(②選手情報入力!I88,種目情報!$A$4:$C$16,3,FALSE),VLOOKUP(②選手情報入力!I88,種目情報!$E$4:$G$17,3,FALSE))))</f>
        <v/>
      </c>
      <c r="S80" t="str">
        <f>IF(E80="","",IF(②選手情報入力!K88="","",IF(I80=1,VLOOKUP(②選手情報入力!K88,種目情報!$A$4:$B$16,2,FALSE),VLOOKUP(②選手情報入力!K88,種目情報!$E$4:$F$17,2,FALSE))))</f>
        <v/>
      </c>
      <c r="T80" t="str">
        <f>IF(E80="","",IF(②選手情報入力!L88="","",②選手情報入力!L88))</f>
        <v/>
      </c>
      <c r="U80" s="39" t="str">
        <f>IF(E80="","",IF(②選手情報入力!K88="","",0))</f>
        <v/>
      </c>
      <c r="V80" t="str">
        <f>IF(E80="","",IF(②選手情報入力!K88="","",IF(I80=1,VLOOKUP(②選手情報入力!K88,種目情報!$A$4:$C$16,3,FALSE),VLOOKUP(②選手情報入力!K88,種目情報!$E$4:$G$17,3,FALSE))))</f>
        <v/>
      </c>
      <c r="W80" t="str">
        <f>IF(E80="","",IF(②選手情報入力!M88="","",IF(I80=1,VLOOKUP(②選手情報入力!M88,種目情報!$A$4:$B$16,2,FALSE),VLOOKUP(②選手情報入力!M88,種目情報!$E$4:$F$17,2,FALSE))))</f>
        <v/>
      </c>
      <c r="X80" t="str">
        <f>IF(E80="","",IF(②選手情報入力!N88="","",②選手情報入力!N88))</f>
        <v/>
      </c>
      <c r="Y80" s="39" t="str">
        <f>IF(E80="","",IF(②選手情報入力!M88="","",0))</f>
        <v/>
      </c>
      <c r="Z80" t="str">
        <f>IF(E80="","",IF(②選手情報入力!M88="","",IF(I80=1,VLOOKUP(②選手情報入力!M88,種目情報!$A$4:$C$16,3,FALSE),VLOOKUP(②選手情報入力!M88,種目情報!$E$4:$G$17,3,FALSE))))</f>
        <v/>
      </c>
      <c r="AA80" t="str">
        <f>IF(E80="","",IF(②選手情報入力!O88="","",IF(I80=1,種目情報!$J$4,種目情報!$J$6)))</f>
        <v/>
      </c>
      <c r="AB80" t="str">
        <f>IF(E80="","",IF(②選手情報入力!O88="","",IF(I80=1,IF(②選手情報入力!$O$5="","",②選手情報入力!$O$5),IF(②選手情報入力!$O$6="","",②選手情報入力!$O$6))))</f>
        <v/>
      </c>
      <c r="AC80" t="str">
        <f>IF(E80="","",IF(②選手情報入力!O88="","",0))</f>
        <v/>
      </c>
      <c r="AD80" t="str">
        <f>IF(E80="","",IF(②選手情報入力!O88="","",2))</f>
        <v/>
      </c>
      <c r="AE80" t="str">
        <f>IF(E80="","",IF(②選手情報入力!P88="","",IF(I80=1,種目情報!$J$5,種目情報!$J$7)))</f>
        <v/>
      </c>
      <c r="AF80" t="str">
        <f>IF(E80="","",IF(②選手情報入力!P88="","",IF(I80=1,IF(②選手情報入力!$P$5="","",②選手情報入力!$P$5),IF(②選手情報入力!$P$6="","",②選手情報入力!$P$6))))</f>
        <v/>
      </c>
      <c r="AG80" t="str">
        <f>IF(E80="","",IF(②選手情報入力!P88="","",0))</f>
        <v/>
      </c>
      <c r="AH80" t="str">
        <f>IF(E80="","",IF(②選手情報入力!P88="","",2))</f>
        <v/>
      </c>
    </row>
    <row r="81" spans="1:35">
      <c r="A81" t="str">
        <f>IF(E81="","",I81*1000000+①団体情報入力!$D$3*1000+②選手情報入力!A89)</f>
        <v/>
      </c>
      <c r="B81" t="str">
        <f>IF(E81="","",①団体情報入力!$D$3)</f>
        <v/>
      </c>
      <c r="D81" t="str">
        <f>IF(②選手情報入力!B89="","",②選手情報入力!B89)</f>
        <v/>
      </c>
      <c r="E81" t="str">
        <f>IF(②選手情報入力!C89="","",②選手情報入力!C89)</f>
        <v/>
      </c>
      <c r="F81" t="str">
        <f>IF(E81="","",②選手情報入力!D89)</f>
        <v/>
      </c>
      <c r="G81" t="str">
        <f>IF(E81="","",②選手情報入力!E89)</f>
        <v/>
      </c>
      <c r="H81" t="str">
        <f t="shared" si="3"/>
        <v/>
      </c>
      <c r="I81" t="str">
        <f>IF(E81="","",IF(②選手情報入力!G89="男",1,2))</f>
        <v/>
      </c>
      <c r="J81" t="str">
        <f>IF(E81="","",IF(②選手情報入力!H89="","",②選手情報入力!H89))</f>
        <v/>
      </c>
      <c r="L81" t="str">
        <f t="shared" si="4"/>
        <v/>
      </c>
      <c r="M81" t="str">
        <f t="shared" si="5"/>
        <v/>
      </c>
      <c r="O81" t="str">
        <f>IF(E81="","",IF(②選手情報入力!I89="","",IF(I81=1,VLOOKUP(②選手情報入力!I89,種目情報!$A$4:$B$16,2,FALSE),VLOOKUP(②選手情報入力!I89,種目情報!$E$4:$F$17,2,FALSE))))</f>
        <v/>
      </c>
      <c r="P81" t="str">
        <f>IF(E81="","",IF(②選手情報入力!J89="","",②選手情報入力!J89))</f>
        <v/>
      </c>
      <c r="Q81" s="39" t="str">
        <f>IF(E81="","",IF(②選手情報入力!I89="","",0))</f>
        <v/>
      </c>
      <c r="R81" t="str">
        <f>IF(E81="","",IF(②選手情報入力!I89="","",IF(I81=1,VLOOKUP(②選手情報入力!I89,種目情報!$A$4:$C$16,3,FALSE),VLOOKUP(②選手情報入力!I89,種目情報!$E$4:$G$17,3,FALSE))))</f>
        <v/>
      </c>
      <c r="S81" t="str">
        <f>IF(E81="","",IF(②選手情報入力!K89="","",IF(I81=1,VLOOKUP(②選手情報入力!K89,種目情報!$A$4:$B$16,2,FALSE),VLOOKUP(②選手情報入力!K89,種目情報!$E$4:$F$17,2,FALSE))))</f>
        <v/>
      </c>
      <c r="T81" t="str">
        <f>IF(E81="","",IF(②選手情報入力!L89="","",②選手情報入力!L89))</f>
        <v/>
      </c>
      <c r="U81" s="39" t="str">
        <f>IF(E81="","",IF(②選手情報入力!K89="","",0))</f>
        <v/>
      </c>
      <c r="V81" t="str">
        <f>IF(E81="","",IF(②選手情報入力!K89="","",IF(I81=1,VLOOKUP(②選手情報入力!K89,種目情報!$A$4:$C$16,3,FALSE),VLOOKUP(②選手情報入力!K89,種目情報!$E$4:$G$17,3,FALSE))))</f>
        <v/>
      </c>
      <c r="W81" t="str">
        <f>IF(E81="","",IF(②選手情報入力!M89="","",IF(I81=1,VLOOKUP(②選手情報入力!M89,種目情報!$A$4:$B$16,2,FALSE),VLOOKUP(②選手情報入力!M89,種目情報!$E$4:$F$17,2,FALSE))))</f>
        <v/>
      </c>
      <c r="X81" t="str">
        <f>IF(E81="","",IF(②選手情報入力!N89="","",②選手情報入力!N89))</f>
        <v/>
      </c>
      <c r="Y81" s="39" t="str">
        <f>IF(E81="","",IF(②選手情報入力!M89="","",0))</f>
        <v/>
      </c>
      <c r="Z81" t="str">
        <f>IF(E81="","",IF(②選手情報入力!M89="","",IF(I81=1,VLOOKUP(②選手情報入力!M89,種目情報!$A$4:$C$16,3,FALSE),VLOOKUP(②選手情報入力!M89,種目情報!$E$4:$G$17,3,FALSE))))</f>
        <v/>
      </c>
      <c r="AA81" t="str">
        <f>IF(E81="","",IF(②選手情報入力!O89="","",IF(I81=1,種目情報!$J$4,種目情報!$J$6)))</f>
        <v/>
      </c>
      <c r="AB81" t="str">
        <f>IF(E81="","",IF(②選手情報入力!O89="","",IF(I81=1,IF(②選手情報入力!$O$5="","",②選手情報入力!$O$5),IF(②選手情報入力!$O$6="","",②選手情報入力!$O$6))))</f>
        <v/>
      </c>
      <c r="AC81" t="str">
        <f>IF(E81="","",IF(②選手情報入力!O89="","",0))</f>
        <v/>
      </c>
      <c r="AD81" t="str">
        <f>IF(E81="","",IF(②選手情報入力!O89="","",2))</f>
        <v/>
      </c>
      <c r="AE81" t="str">
        <f>IF(E81="","",IF(②選手情報入力!P89="","",IF(I81=1,種目情報!$J$5,種目情報!$J$7)))</f>
        <v/>
      </c>
      <c r="AF81" t="str">
        <f>IF(E81="","",IF(②選手情報入力!P89="","",IF(I81=1,IF(②選手情報入力!$P$5="","",②選手情報入力!$P$5),IF(②選手情報入力!$P$6="","",②選手情報入力!$P$6))))</f>
        <v/>
      </c>
      <c r="AG81" t="str">
        <f>IF(E81="","",IF(②選手情報入力!P89="","",0))</f>
        <v/>
      </c>
      <c r="AH81" t="str">
        <f>IF(E81="","",IF(②選手情報入力!P89="","",2))</f>
        <v/>
      </c>
    </row>
    <row r="82" spans="1:35">
      <c r="A82" t="str">
        <f>IF(E82="","",I82*1000000+①団体情報入力!$D$3*1000+②選手情報入力!A90)</f>
        <v/>
      </c>
      <c r="B82" t="str">
        <f>IF(E82="","",①団体情報入力!$D$3)</f>
        <v/>
      </c>
      <c r="D82" t="str">
        <f>IF(②選手情報入力!B90="","",②選手情報入力!B90)</f>
        <v/>
      </c>
      <c r="E82" t="str">
        <f>IF(②選手情報入力!C90="","",②選手情報入力!C90)</f>
        <v/>
      </c>
      <c r="F82" t="str">
        <f>IF(E82="","",②選手情報入力!D90)</f>
        <v/>
      </c>
      <c r="G82" t="str">
        <f>IF(E82="","",②選手情報入力!E90)</f>
        <v/>
      </c>
      <c r="H82" t="str">
        <f t="shared" si="3"/>
        <v/>
      </c>
      <c r="I82" t="str">
        <f>IF(E82="","",IF(②選手情報入力!G90="男",1,2))</f>
        <v/>
      </c>
      <c r="J82" t="str">
        <f>IF(E82="","",IF(②選手情報入力!H90="","",②選手情報入力!H90))</f>
        <v/>
      </c>
      <c r="L82" t="str">
        <f t="shared" si="4"/>
        <v/>
      </c>
      <c r="M82" t="str">
        <f t="shared" si="5"/>
        <v/>
      </c>
      <c r="O82" t="str">
        <f>IF(E82="","",IF(②選手情報入力!I90="","",IF(I82=1,VLOOKUP(②選手情報入力!I90,種目情報!$A$4:$B$16,2,FALSE),VLOOKUP(②選手情報入力!I90,種目情報!$E$4:$F$17,2,FALSE))))</f>
        <v/>
      </c>
      <c r="P82" t="str">
        <f>IF(E82="","",IF(②選手情報入力!J90="","",②選手情報入力!J90))</f>
        <v/>
      </c>
      <c r="Q82" s="39" t="str">
        <f>IF(E82="","",IF(②選手情報入力!I90="","",0))</f>
        <v/>
      </c>
      <c r="R82" t="str">
        <f>IF(E82="","",IF(②選手情報入力!I90="","",IF(I82=1,VLOOKUP(②選手情報入力!I90,種目情報!$A$4:$C$16,3,FALSE),VLOOKUP(②選手情報入力!I90,種目情報!$E$4:$G$17,3,FALSE))))</f>
        <v/>
      </c>
      <c r="S82" t="str">
        <f>IF(E82="","",IF(②選手情報入力!K90="","",IF(I82=1,VLOOKUP(②選手情報入力!K90,種目情報!$A$4:$B$16,2,FALSE),VLOOKUP(②選手情報入力!K90,種目情報!$E$4:$F$17,2,FALSE))))</f>
        <v/>
      </c>
      <c r="T82" t="str">
        <f>IF(E82="","",IF(②選手情報入力!L90="","",②選手情報入力!L90))</f>
        <v/>
      </c>
      <c r="U82" s="39" t="str">
        <f>IF(E82="","",IF(②選手情報入力!K90="","",0))</f>
        <v/>
      </c>
      <c r="V82" t="str">
        <f>IF(E82="","",IF(②選手情報入力!K90="","",IF(I82=1,VLOOKUP(②選手情報入力!K90,種目情報!$A$4:$C$16,3,FALSE),VLOOKUP(②選手情報入力!K90,種目情報!$E$4:$G$17,3,FALSE))))</f>
        <v/>
      </c>
      <c r="W82" t="str">
        <f>IF(E82="","",IF(②選手情報入力!M90="","",IF(I82=1,VLOOKUP(②選手情報入力!M90,種目情報!$A$4:$B$16,2,FALSE),VLOOKUP(②選手情報入力!M90,種目情報!$E$4:$F$17,2,FALSE))))</f>
        <v/>
      </c>
      <c r="X82" t="str">
        <f>IF(E82="","",IF(②選手情報入力!N90="","",②選手情報入力!N90))</f>
        <v/>
      </c>
      <c r="Y82" s="39" t="str">
        <f>IF(E82="","",IF(②選手情報入力!M90="","",0))</f>
        <v/>
      </c>
      <c r="Z82" t="str">
        <f>IF(E82="","",IF(②選手情報入力!M90="","",IF(I82=1,VLOOKUP(②選手情報入力!M90,種目情報!$A$4:$C$16,3,FALSE),VLOOKUP(②選手情報入力!M90,種目情報!$E$4:$G$17,3,FALSE))))</f>
        <v/>
      </c>
      <c r="AA82" t="str">
        <f>IF(E82="","",IF(②選手情報入力!O90="","",IF(I82=1,種目情報!$J$4,種目情報!$J$6)))</f>
        <v/>
      </c>
      <c r="AB82" t="str">
        <f>IF(E82="","",IF(②選手情報入力!O90="","",IF(I82=1,IF(②選手情報入力!$O$5="","",②選手情報入力!$O$5),IF(②選手情報入力!$O$6="","",②選手情報入力!$O$6))))</f>
        <v/>
      </c>
      <c r="AC82" t="str">
        <f>IF(E82="","",IF(②選手情報入力!O90="","",0))</f>
        <v/>
      </c>
      <c r="AD82" t="str">
        <f>IF(E82="","",IF(②選手情報入力!O90="","",2))</f>
        <v/>
      </c>
      <c r="AE82" t="str">
        <f>IF(E82="","",IF(②選手情報入力!P90="","",IF(I82=1,種目情報!$J$5,種目情報!$J$7)))</f>
        <v/>
      </c>
      <c r="AF82" t="str">
        <f>IF(E82="","",IF(②選手情報入力!P90="","",IF(I82=1,IF(②選手情報入力!$P$5="","",②選手情報入力!$P$5),IF(②選手情報入力!$P$6="","",②選手情報入力!$P$6))))</f>
        <v/>
      </c>
      <c r="AG82" t="str">
        <f>IF(E82="","",IF(②選手情報入力!P90="","",0))</f>
        <v/>
      </c>
      <c r="AH82" t="str">
        <f>IF(E82="","",IF(②選手情報入力!P90="","",2))</f>
        <v/>
      </c>
    </row>
    <row r="83" spans="1:35">
      <c r="A83" t="str">
        <f>IF(E83="","",I83*1000000+①団体情報入力!$D$3*1000+②選手情報入力!A91)</f>
        <v/>
      </c>
      <c r="B83" t="str">
        <f>IF(E83="","",①団体情報入力!$D$3)</f>
        <v/>
      </c>
      <c r="D83" t="str">
        <f>IF(②選手情報入力!B91="","",②選手情報入力!B91)</f>
        <v/>
      </c>
      <c r="E83" t="str">
        <f>IF(②選手情報入力!C91="","",②選手情報入力!C91)</f>
        <v/>
      </c>
      <c r="F83" t="str">
        <f>IF(E83="","",②選手情報入力!D91)</f>
        <v/>
      </c>
      <c r="G83" t="str">
        <f>IF(E83="","",②選手情報入力!E91)</f>
        <v/>
      </c>
      <c r="H83" t="str">
        <f t="shared" si="3"/>
        <v/>
      </c>
      <c r="I83" t="str">
        <f>IF(E83="","",IF(②選手情報入力!G91="男",1,2))</f>
        <v/>
      </c>
      <c r="J83" t="str">
        <f>IF(E83="","",IF(②選手情報入力!H91="","",②選手情報入力!H91))</f>
        <v/>
      </c>
      <c r="L83" t="str">
        <f t="shared" si="4"/>
        <v/>
      </c>
      <c r="M83" t="str">
        <f t="shared" si="5"/>
        <v/>
      </c>
      <c r="O83" t="str">
        <f>IF(E83="","",IF(②選手情報入力!I91="","",IF(I83=1,VLOOKUP(②選手情報入力!I91,種目情報!$A$4:$B$16,2,FALSE),VLOOKUP(②選手情報入力!I91,種目情報!$E$4:$F$17,2,FALSE))))</f>
        <v/>
      </c>
      <c r="P83" t="str">
        <f>IF(E83="","",IF(②選手情報入力!J91="","",②選手情報入力!J91))</f>
        <v/>
      </c>
      <c r="Q83" s="39" t="str">
        <f>IF(E83="","",IF(②選手情報入力!I91="","",0))</f>
        <v/>
      </c>
      <c r="R83" t="str">
        <f>IF(E83="","",IF(②選手情報入力!I91="","",IF(I83=1,VLOOKUP(②選手情報入力!I91,種目情報!$A$4:$C$16,3,FALSE),VLOOKUP(②選手情報入力!I91,種目情報!$E$4:$G$17,3,FALSE))))</f>
        <v/>
      </c>
      <c r="S83" t="str">
        <f>IF(E83="","",IF(②選手情報入力!K91="","",IF(I83=1,VLOOKUP(②選手情報入力!K91,種目情報!$A$4:$B$16,2,FALSE),VLOOKUP(②選手情報入力!K91,種目情報!$E$4:$F$17,2,FALSE))))</f>
        <v/>
      </c>
      <c r="T83" t="str">
        <f>IF(E83="","",IF(②選手情報入力!L91="","",②選手情報入力!L91))</f>
        <v/>
      </c>
      <c r="U83" s="39" t="str">
        <f>IF(E83="","",IF(②選手情報入力!K91="","",0))</f>
        <v/>
      </c>
      <c r="V83" t="str">
        <f>IF(E83="","",IF(②選手情報入力!K91="","",IF(I83=1,VLOOKUP(②選手情報入力!K91,種目情報!$A$4:$C$16,3,FALSE),VLOOKUP(②選手情報入力!K91,種目情報!$E$4:$G$17,3,FALSE))))</f>
        <v/>
      </c>
      <c r="W83" t="str">
        <f>IF(E83="","",IF(②選手情報入力!M91="","",IF(I83=1,VLOOKUP(②選手情報入力!M91,種目情報!$A$4:$B$16,2,FALSE),VLOOKUP(②選手情報入力!M91,種目情報!$E$4:$F$17,2,FALSE))))</f>
        <v/>
      </c>
      <c r="X83" t="str">
        <f>IF(E83="","",IF(②選手情報入力!N91="","",②選手情報入力!N91))</f>
        <v/>
      </c>
      <c r="Y83" s="39" t="str">
        <f>IF(E83="","",IF(②選手情報入力!M91="","",0))</f>
        <v/>
      </c>
      <c r="Z83" t="str">
        <f>IF(E83="","",IF(②選手情報入力!M91="","",IF(I83=1,VLOOKUP(②選手情報入力!M91,種目情報!$A$4:$C$16,3,FALSE),VLOOKUP(②選手情報入力!M91,種目情報!$E$4:$G$17,3,FALSE))))</f>
        <v/>
      </c>
      <c r="AA83" t="str">
        <f>IF(E83="","",IF(②選手情報入力!O91="","",IF(I83=1,種目情報!$J$4,種目情報!$J$6)))</f>
        <v/>
      </c>
      <c r="AB83" t="str">
        <f>IF(E83="","",IF(②選手情報入力!O91="","",IF(I83=1,IF(②選手情報入力!$O$5="","",②選手情報入力!$O$5),IF(②選手情報入力!$O$6="","",②選手情報入力!$O$6))))</f>
        <v/>
      </c>
      <c r="AC83" t="str">
        <f>IF(E83="","",IF(②選手情報入力!O91="","",0))</f>
        <v/>
      </c>
      <c r="AD83" t="str">
        <f>IF(E83="","",IF(②選手情報入力!O91="","",2))</f>
        <v/>
      </c>
      <c r="AE83" t="str">
        <f>IF(E83="","",IF(②選手情報入力!P91="","",IF(I83=1,種目情報!$J$5,種目情報!$J$7)))</f>
        <v/>
      </c>
      <c r="AF83" t="str">
        <f>IF(E83="","",IF(②選手情報入力!P91="","",IF(I83=1,IF(②選手情報入力!$P$5="","",②選手情報入力!$P$5),IF(②選手情報入力!$P$6="","",②選手情報入力!$P$6))))</f>
        <v/>
      </c>
      <c r="AG83" t="str">
        <f>IF(E83="","",IF(②選手情報入力!P91="","",0))</f>
        <v/>
      </c>
      <c r="AH83" t="str">
        <f>IF(E83="","",IF(②選手情報入力!P91="","",2))</f>
        <v/>
      </c>
    </row>
    <row r="84" spans="1:35">
      <c r="A84" t="str">
        <f>IF(E84="","",I84*1000000+①団体情報入力!$D$3*1000+②選手情報入力!A92)</f>
        <v/>
      </c>
      <c r="B84" t="str">
        <f>IF(E84="","",①団体情報入力!$D$3)</f>
        <v/>
      </c>
      <c r="D84" t="str">
        <f>IF(②選手情報入力!B92="","",②選手情報入力!B92)</f>
        <v/>
      </c>
      <c r="E84" t="str">
        <f>IF(②選手情報入力!C92="","",②選手情報入力!C92)</f>
        <v/>
      </c>
      <c r="F84" t="str">
        <f>IF(E84="","",②選手情報入力!D92)</f>
        <v/>
      </c>
      <c r="G84" t="str">
        <f>IF(E84="","",②選手情報入力!E92)</f>
        <v/>
      </c>
      <c r="H84" t="str">
        <f t="shared" si="3"/>
        <v/>
      </c>
      <c r="I84" t="str">
        <f>IF(E84="","",IF(②選手情報入力!G92="男",1,2))</f>
        <v/>
      </c>
      <c r="J84" t="str">
        <f>IF(E84="","",IF(②選手情報入力!H92="","",②選手情報入力!H92))</f>
        <v/>
      </c>
      <c r="L84" t="str">
        <f t="shared" si="4"/>
        <v/>
      </c>
      <c r="M84" t="str">
        <f t="shared" si="5"/>
        <v/>
      </c>
      <c r="O84" t="str">
        <f>IF(E84="","",IF(②選手情報入力!I92="","",IF(I84=1,VLOOKUP(②選手情報入力!I92,種目情報!$A$4:$B$16,2,FALSE),VLOOKUP(②選手情報入力!I92,種目情報!$E$4:$F$17,2,FALSE))))</f>
        <v/>
      </c>
      <c r="P84" t="str">
        <f>IF(E84="","",IF(②選手情報入力!J92="","",②選手情報入力!J92))</f>
        <v/>
      </c>
      <c r="Q84" s="39" t="str">
        <f>IF(E84="","",IF(②選手情報入力!I92="","",0))</f>
        <v/>
      </c>
      <c r="R84" t="str">
        <f>IF(E84="","",IF(②選手情報入力!I92="","",IF(I84=1,VLOOKUP(②選手情報入力!I92,種目情報!$A$4:$C$16,3,FALSE),VLOOKUP(②選手情報入力!I92,種目情報!$E$4:$G$17,3,FALSE))))</f>
        <v/>
      </c>
      <c r="S84" t="str">
        <f>IF(E84="","",IF(②選手情報入力!K92="","",IF(I84=1,VLOOKUP(②選手情報入力!K92,種目情報!$A$4:$B$16,2,FALSE),VLOOKUP(②選手情報入力!K92,種目情報!$E$4:$F$17,2,FALSE))))</f>
        <v/>
      </c>
      <c r="T84" t="str">
        <f>IF(E84="","",IF(②選手情報入力!L92="","",②選手情報入力!L92))</f>
        <v/>
      </c>
      <c r="U84" s="39" t="str">
        <f>IF(E84="","",IF(②選手情報入力!K92="","",0))</f>
        <v/>
      </c>
      <c r="V84" t="str">
        <f>IF(E84="","",IF(②選手情報入力!K92="","",IF(I84=1,VLOOKUP(②選手情報入力!K92,種目情報!$A$4:$C$16,3,FALSE),VLOOKUP(②選手情報入力!K92,種目情報!$E$4:$G$17,3,FALSE))))</f>
        <v/>
      </c>
      <c r="W84" t="str">
        <f>IF(E84="","",IF(②選手情報入力!M92="","",IF(I84=1,VLOOKUP(②選手情報入力!M92,種目情報!$A$4:$B$16,2,FALSE),VLOOKUP(②選手情報入力!M92,種目情報!$E$4:$F$17,2,FALSE))))</f>
        <v/>
      </c>
      <c r="X84" t="str">
        <f>IF(E84="","",IF(②選手情報入力!N92="","",②選手情報入力!N92))</f>
        <v/>
      </c>
      <c r="Y84" s="39" t="str">
        <f>IF(E84="","",IF(②選手情報入力!M92="","",0))</f>
        <v/>
      </c>
      <c r="Z84" t="str">
        <f>IF(E84="","",IF(②選手情報入力!M92="","",IF(I84=1,VLOOKUP(②選手情報入力!M92,種目情報!$A$4:$C$16,3,FALSE),VLOOKUP(②選手情報入力!M92,種目情報!$E$4:$G$17,3,FALSE))))</f>
        <v/>
      </c>
      <c r="AA84" t="str">
        <f>IF(E84="","",IF(②選手情報入力!O92="","",IF(I84=1,種目情報!$J$4,種目情報!$J$6)))</f>
        <v/>
      </c>
      <c r="AB84" t="str">
        <f>IF(E84="","",IF(②選手情報入力!O92="","",IF(I84=1,IF(②選手情報入力!$O$5="","",②選手情報入力!$O$5),IF(②選手情報入力!$O$6="","",②選手情報入力!$O$6))))</f>
        <v/>
      </c>
      <c r="AC84" t="str">
        <f>IF(E84="","",IF(②選手情報入力!O92="","",0))</f>
        <v/>
      </c>
      <c r="AD84" t="str">
        <f>IF(E84="","",IF(②選手情報入力!O92="","",2))</f>
        <v/>
      </c>
      <c r="AE84" t="str">
        <f>IF(E84="","",IF(②選手情報入力!P92="","",IF(I84=1,種目情報!$J$5,種目情報!$J$7)))</f>
        <v/>
      </c>
      <c r="AF84" t="str">
        <f>IF(E84="","",IF(②選手情報入力!P92="","",IF(I84=1,IF(②選手情報入力!$P$5="","",②選手情報入力!$P$5),IF(②選手情報入力!$P$6="","",②選手情報入力!$P$6))))</f>
        <v/>
      </c>
      <c r="AG84" t="str">
        <f>IF(E84="","",IF(②選手情報入力!P92="","",0))</f>
        <v/>
      </c>
      <c r="AH84" t="str">
        <f>IF(E84="","",IF(②選手情報入力!P92="","",2))</f>
        <v/>
      </c>
    </row>
    <row r="85" spans="1:35">
      <c r="A85" t="str">
        <f>IF(E85="","",I85*1000000+①団体情報入力!$D$3*1000+②選手情報入力!A93)</f>
        <v/>
      </c>
      <c r="B85" t="str">
        <f>IF(E85="","",①団体情報入力!$D$3)</f>
        <v/>
      </c>
      <c r="D85" t="str">
        <f>IF(②選手情報入力!B93="","",②選手情報入力!B93)</f>
        <v/>
      </c>
      <c r="E85" t="str">
        <f>IF(②選手情報入力!C93="","",②選手情報入力!C93)</f>
        <v/>
      </c>
      <c r="F85" t="str">
        <f>IF(E85="","",②選手情報入力!D93)</f>
        <v/>
      </c>
      <c r="G85" t="str">
        <f>IF(E85="","",②選手情報入力!E93)</f>
        <v/>
      </c>
      <c r="H85" t="str">
        <f t="shared" si="3"/>
        <v/>
      </c>
      <c r="I85" t="str">
        <f>IF(E85="","",IF(②選手情報入力!G93="男",1,2))</f>
        <v/>
      </c>
      <c r="J85" t="str">
        <f>IF(E85="","",IF(②選手情報入力!H93="","",②選手情報入力!H93))</f>
        <v/>
      </c>
      <c r="L85" t="str">
        <f t="shared" si="4"/>
        <v/>
      </c>
      <c r="M85" t="str">
        <f t="shared" si="5"/>
        <v/>
      </c>
      <c r="O85" t="str">
        <f>IF(E85="","",IF(②選手情報入力!I93="","",IF(I85=1,VLOOKUP(②選手情報入力!I93,種目情報!$A$4:$B$16,2,FALSE),VLOOKUP(②選手情報入力!I93,種目情報!$E$4:$F$17,2,FALSE))))</f>
        <v/>
      </c>
      <c r="P85" t="str">
        <f>IF(E85="","",IF(②選手情報入力!J93="","",②選手情報入力!J93))</f>
        <v/>
      </c>
      <c r="Q85" s="39" t="str">
        <f>IF(E85="","",IF(②選手情報入力!I93="","",0))</f>
        <v/>
      </c>
      <c r="R85" t="str">
        <f>IF(E85="","",IF(②選手情報入力!I93="","",IF(I85=1,VLOOKUP(②選手情報入力!I93,種目情報!$A$4:$C$16,3,FALSE),VLOOKUP(②選手情報入力!I93,種目情報!$E$4:$G$17,3,FALSE))))</f>
        <v/>
      </c>
      <c r="S85" t="str">
        <f>IF(E85="","",IF(②選手情報入力!K93="","",IF(I85=1,VLOOKUP(②選手情報入力!K93,種目情報!$A$4:$B$16,2,FALSE),VLOOKUP(②選手情報入力!K93,種目情報!$E$4:$F$17,2,FALSE))))</f>
        <v/>
      </c>
      <c r="T85" t="str">
        <f>IF(E85="","",IF(②選手情報入力!L93="","",②選手情報入力!L93))</f>
        <v/>
      </c>
      <c r="U85" s="39" t="str">
        <f>IF(E85="","",IF(②選手情報入力!K93="","",0))</f>
        <v/>
      </c>
      <c r="V85" t="str">
        <f>IF(E85="","",IF(②選手情報入力!K93="","",IF(I85=1,VLOOKUP(②選手情報入力!K93,種目情報!$A$4:$C$16,3,FALSE),VLOOKUP(②選手情報入力!K93,種目情報!$E$4:$G$17,3,FALSE))))</f>
        <v/>
      </c>
      <c r="W85" t="str">
        <f>IF(E85="","",IF(②選手情報入力!M93="","",IF(I85=1,VLOOKUP(②選手情報入力!M93,種目情報!$A$4:$B$16,2,FALSE),VLOOKUP(②選手情報入力!M93,種目情報!$E$4:$F$17,2,FALSE))))</f>
        <v/>
      </c>
      <c r="X85" t="str">
        <f>IF(E85="","",IF(②選手情報入力!N93="","",②選手情報入力!N93))</f>
        <v/>
      </c>
      <c r="Y85" s="39" t="str">
        <f>IF(E85="","",IF(②選手情報入力!M93="","",0))</f>
        <v/>
      </c>
      <c r="Z85" t="str">
        <f>IF(E85="","",IF(②選手情報入力!M93="","",IF(I85=1,VLOOKUP(②選手情報入力!M93,種目情報!$A$4:$C$16,3,FALSE),VLOOKUP(②選手情報入力!M93,種目情報!$E$4:$G$17,3,FALSE))))</f>
        <v/>
      </c>
      <c r="AA85" t="str">
        <f>IF(E85="","",IF(②選手情報入力!O93="","",IF(I85=1,種目情報!$J$4,種目情報!$J$6)))</f>
        <v/>
      </c>
      <c r="AB85" t="str">
        <f>IF(E85="","",IF(②選手情報入力!O93="","",IF(I85=1,IF(②選手情報入力!$O$5="","",②選手情報入力!$O$5),IF(②選手情報入力!$O$6="","",②選手情報入力!$O$6))))</f>
        <v/>
      </c>
      <c r="AC85" t="str">
        <f>IF(E85="","",IF(②選手情報入力!O93="","",0))</f>
        <v/>
      </c>
      <c r="AD85" t="str">
        <f>IF(E85="","",IF(②選手情報入力!O93="","",2))</f>
        <v/>
      </c>
      <c r="AE85" t="str">
        <f>IF(E85="","",IF(②選手情報入力!P93="","",IF(I85=1,種目情報!$J$5,種目情報!$J$7)))</f>
        <v/>
      </c>
      <c r="AF85" t="str">
        <f>IF(E85="","",IF(②選手情報入力!P93="","",IF(I85=1,IF(②選手情報入力!$P$5="","",②選手情報入力!$P$5),IF(②選手情報入力!$P$6="","",②選手情報入力!$P$6))))</f>
        <v/>
      </c>
      <c r="AG85" t="str">
        <f>IF(E85="","",IF(②選手情報入力!P93="","",0))</f>
        <v/>
      </c>
      <c r="AH85" t="str">
        <f>IF(E85="","",IF(②選手情報入力!P93="","",2))</f>
        <v/>
      </c>
    </row>
    <row r="86" spans="1:35">
      <c r="A86" t="str">
        <f>IF(E86="","",I86*1000000+①団体情報入力!$D$3*1000+②選手情報入力!A94)</f>
        <v/>
      </c>
      <c r="B86" t="str">
        <f>IF(E86="","",①団体情報入力!$D$3)</f>
        <v/>
      </c>
      <c r="D86" t="str">
        <f>IF(②選手情報入力!B94="","",②選手情報入力!B94)</f>
        <v/>
      </c>
      <c r="E86" t="str">
        <f>IF(②選手情報入力!C94="","",②選手情報入力!C94)</f>
        <v/>
      </c>
      <c r="F86" t="str">
        <f>IF(E86="","",②選手情報入力!D94)</f>
        <v/>
      </c>
      <c r="G86" t="str">
        <f>IF(E86="","",②選手情報入力!E94)</f>
        <v/>
      </c>
      <c r="H86" t="str">
        <f t="shared" si="3"/>
        <v/>
      </c>
      <c r="I86" t="str">
        <f>IF(E86="","",IF(②選手情報入力!G94="男",1,2))</f>
        <v/>
      </c>
      <c r="J86" t="str">
        <f>IF(E86="","",IF(②選手情報入力!H94="","",②選手情報入力!H94))</f>
        <v/>
      </c>
      <c r="L86" t="str">
        <f t="shared" si="4"/>
        <v/>
      </c>
      <c r="M86" t="str">
        <f t="shared" si="5"/>
        <v/>
      </c>
      <c r="O86" t="str">
        <f>IF(E86="","",IF(②選手情報入力!I94="","",IF(I86=1,VLOOKUP(②選手情報入力!I94,種目情報!$A$4:$B$16,2,FALSE),VLOOKUP(②選手情報入力!I94,種目情報!$E$4:$F$17,2,FALSE))))</f>
        <v/>
      </c>
      <c r="P86" t="str">
        <f>IF(E86="","",IF(②選手情報入力!J94="","",②選手情報入力!J94))</f>
        <v/>
      </c>
      <c r="Q86" s="39" t="str">
        <f>IF(E86="","",IF(②選手情報入力!I94="","",0))</f>
        <v/>
      </c>
      <c r="R86" t="str">
        <f>IF(E86="","",IF(②選手情報入力!I94="","",IF(I86=1,VLOOKUP(②選手情報入力!I94,種目情報!$A$4:$C$16,3,FALSE),VLOOKUP(②選手情報入力!I94,種目情報!$E$4:$G$17,3,FALSE))))</f>
        <v/>
      </c>
      <c r="S86" t="str">
        <f>IF(E86="","",IF(②選手情報入力!K94="","",IF(I86=1,VLOOKUP(②選手情報入力!K94,種目情報!$A$4:$B$16,2,FALSE),VLOOKUP(②選手情報入力!K94,種目情報!$E$4:$F$17,2,FALSE))))</f>
        <v/>
      </c>
      <c r="T86" t="str">
        <f>IF(E86="","",IF(②選手情報入力!L94="","",②選手情報入力!L94))</f>
        <v/>
      </c>
      <c r="U86" s="39" t="str">
        <f>IF(E86="","",IF(②選手情報入力!K94="","",0))</f>
        <v/>
      </c>
      <c r="V86" t="str">
        <f>IF(E86="","",IF(②選手情報入力!K94="","",IF(I86=1,VLOOKUP(②選手情報入力!K94,種目情報!$A$4:$C$16,3,FALSE),VLOOKUP(②選手情報入力!K94,種目情報!$E$4:$G$17,3,FALSE))))</f>
        <v/>
      </c>
      <c r="W86" t="str">
        <f>IF(E86="","",IF(②選手情報入力!M94="","",IF(I86=1,VLOOKUP(②選手情報入力!M94,種目情報!$A$4:$B$16,2,FALSE),VLOOKUP(②選手情報入力!M94,種目情報!$E$4:$F$17,2,FALSE))))</f>
        <v/>
      </c>
      <c r="X86" t="str">
        <f>IF(E86="","",IF(②選手情報入力!N94="","",②選手情報入力!N94))</f>
        <v/>
      </c>
      <c r="Y86" s="39" t="str">
        <f>IF(E86="","",IF(②選手情報入力!M94="","",0))</f>
        <v/>
      </c>
      <c r="Z86" t="str">
        <f>IF(E86="","",IF(②選手情報入力!M94="","",IF(I86=1,VLOOKUP(②選手情報入力!M94,種目情報!$A$4:$C$16,3,FALSE),VLOOKUP(②選手情報入力!M94,種目情報!$E$4:$G$17,3,FALSE))))</f>
        <v/>
      </c>
      <c r="AA86" t="str">
        <f>IF(E86="","",IF(②選手情報入力!O94="","",IF(I86=1,種目情報!$J$4,種目情報!$J$6)))</f>
        <v/>
      </c>
      <c r="AB86" t="str">
        <f>IF(E86="","",IF(②選手情報入力!O94="","",IF(I86=1,IF(②選手情報入力!$O$5="","",②選手情報入力!$O$5),IF(②選手情報入力!$O$6="","",②選手情報入力!$O$6))))</f>
        <v/>
      </c>
      <c r="AC86" t="str">
        <f>IF(E86="","",IF(②選手情報入力!O94="","",0))</f>
        <v/>
      </c>
      <c r="AD86" t="str">
        <f>IF(E86="","",IF(②選手情報入力!O94="","",2))</f>
        <v/>
      </c>
      <c r="AE86" t="str">
        <f>IF(E86="","",IF(②選手情報入力!P94="","",IF(I86=1,種目情報!$J$5,種目情報!$J$7)))</f>
        <v/>
      </c>
      <c r="AF86" t="str">
        <f>IF(E86="","",IF(②選手情報入力!P94="","",IF(I86=1,IF(②選手情報入力!$P$5="","",②選手情報入力!$P$5),IF(②選手情報入力!$P$6="","",②選手情報入力!$P$6))))</f>
        <v/>
      </c>
      <c r="AG86" t="str">
        <f>IF(E86="","",IF(②選手情報入力!P94="","",0))</f>
        <v/>
      </c>
      <c r="AH86" t="str">
        <f>IF(E86="","",IF(②選手情報入力!P94="","",2))</f>
        <v/>
      </c>
    </row>
    <row r="87" spans="1:35">
      <c r="A87" t="str">
        <f>IF(E87="","",I87*1000000+①団体情報入力!$D$3*1000+②選手情報入力!A95)</f>
        <v/>
      </c>
      <c r="B87" t="str">
        <f>IF(E87="","",①団体情報入力!$D$3)</f>
        <v/>
      </c>
      <c r="D87" t="str">
        <f>IF(②選手情報入力!B95="","",②選手情報入力!B95)</f>
        <v/>
      </c>
      <c r="E87" t="str">
        <f>IF(②選手情報入力!C95="","",②選手情報入力!C95)</f>
        <v/>
      </c>
      <c r="F87" t="str">
        <f>IF(E87="","",②選手情報入力!D95)</f>
        <v/>
      </c>
      <c r="G87" t="str">
        <f>IF(E87="","",②選手情報入力!E95)</f>
        <v/>
      </c>
      <c r="H87" t="str">
        <f t="shared" si="3"/>
        <v/>
      </c>
      <c r="I87" t="str">
        <f>IF(E87="","",IF(②選手情報入力!G95="男",1,2))</f>
        <v/>
      </c>
      <c r="J87" t="str">
        <f>IF(E87="","",IF(②選手情報入力!H95="","",②選手情報入力!H95))</f>
        <v/>
      </c>
      <c r="L87" t="str">
        <f t="shared" si="4"/>
        <v/>
      </c>
      <c r="M87" t="str">
        <f t="shared" si="5"/>
        <v/>
      </c>
      <c r="O87" t="str">
        <f>IF(E87="","",IF(②選手情報入力!I95="","",IF(I87=1,VLOOKUP(②選手情報入力!I95,種目情報!$A$4:$B$16,2,FALSE),VLOOKUP(②選手情報入力!I95,種目情報!$E$4:$F$17,2,FALSE))))</f>
        <v/>
      </c>
      <c r="P87" t="str">
        <f>IF(E87="","",IF(②選手情報入力!J95="","",②選手情報入力!J95))</f>
        <v/>
      </c>
      <c r="Q87" s="39" t="str">
        <f>IF(E87="","",IF(②選手情報入力!I95="","",0))</f>
        <v/>
      </c>
      <c r="R87" t="str">
        <f>IF(E87="","",IF(②選手情報入力!I95="","",IF(I87=1,VLOOKUP(②選手情報入力!I95,種目情報!$A$4:$C$16,3,FALSE),VLOOKUP(②選手情報入力!I95,種目情報!$E$4:$G$17,3,FALSE))))</f>
        <v/>
      </c>
      <c r="S87" t="str">
        <f>IF(E87="","",IF(②選手情報入力!K95="","",IF(I87=1,VLOOKUP(②選手情報入力!K95,種目情報!$A$4:$B$16,2,FALSE),VLOOKUP(②選手情報入力!K95,種目情報!$E$4:$F$17,2,FALSE))))</f>
        <v/>
      </c>
      <c r="T87" t="str">
        <f>IF(E87="","",IF(②選手情報入力!L95="","",②選手情報入力!L95))</f>
        <v/>
      </c>
      <c r="U87" s="39" t="str">
        <f>IF(E87="","",IF(②選手情報入力!K95="","",0))</f>
        <v/>
      </c>
      <c r="V87" t="str">
        <f>IF(E87="","",IF(②選手情報入力!K95="","",IF(I87=1,VLOOKUP(②選手情報入力!K95,種目情報!$A$4:$C$16,3,FALSE),VLOOKUP(②選手情報入力!K95,種目情報!$E$4:$G$17,3,FALSE))))</f>
        <v/>
      </c>
      <c r="W87" t="str">
        <f>IF(E87="","",IF(②選手情報入力!M95="","",IF(I87=1,VLOOKUP(②選手情報入力!M95,種目情報!$A$4:$B$16,2,FALSE),VLOOKUP(②選手情報入力!M95,種目情報!$E$4:$F$17,2,FALSE))))</f>
        <v/>
      </c>
      <c r="X87" t="str">
        <f>IF(E87="","",IF(②選手情報入力!N95="","",②選手情報入力!N95))</f>
        <v/>
      </c>
      <c r="Y87" s="39" t="str">
        <f>IF(E87="","",IF(②選手情報入力!M95="","",0))</f>
        <v/>
      </c>
      <c r="Z87" t="str">
        <f>IF(E87="","",IF(②選手情報入力!M95="","",IF(I87=1,VLOOKUP(②選手情報入力!M95,種目情報!$A$4:$C$16,3,FALSE),VLOOKUP(②選手情報入力!M95,種目情報!$E$4:$G$17,3,FALSE))))</f>
        <v/>
      </c>
      <c r="AA87" t="str">
        <f>IF(E87="","",IF(②選手情報入力!O95="","",IF(I87=1,種目情報!$J$4,種目情報!$J$6)))</f>
        <v/>
      </c>
      <c r="AB87" t="str">
        <f>IF(E87="","",IF(②選手情報入力!O95="","",IF(I87=1,IF(②選手情報入力!$O$5="","",②選手情報入力!$O$5),IF(②選手情報入力!$O$6="","",②選手情報入力!$O$6))))</f>
        <v/>
      </c>
      <c r="AC87" t="str">
        <f>IF(E87="","",IF(②選手情報入力!O95="","",0))</f>
        <v/>
      </c>
      <c r="AD87" t="str">
        <f>IF(E87="","",IF(②選手情報入力!O95="","",2))</f>
        <v/>
      </c>
      <c r="AE87" t="str">
        <f>IF(E87="","",IF(②選手情報入力!P95="","",IF(I87=1,種目情報!$J$5,種目情報!$J$7)))</f>
        <v/>
      </c>
      <c r="AF87" t="str">
        <f>IF(E87="","",IF(②選手情報入力!P95="","",IF(I87=1,IF(②選手情報入力!$P$5="","",②選手情報入力!$P$5),IF(②選手情報入力!$P$6="","",②選手情報入力!$P$6))))</f>
        <v/>
      </c>
      <c r="AG87" t="str">
        <f>IF(E87="","",IF(②選手情報入力!P95="","",0))</f>
        <v/>
      </c>
      <c r="AH87" t="str">
        <f>IF(E87="","",IF(②選手情報入力!P95="","",2))</f>
        <v/>
      </c>
    </row>
    <row r="88" spans="1:35">
      <c r="A88" t="str">
        <f>IF(E88="","",I88*1000000+①団体情報入力!$D$3*1000+②選手情報入力!A96)</f>
        <v/>
      </c>
      <c r="B88" t="str">
        <f>IF(E88="","",①団体情報入力!$D$3)</f>
        <v/>
      </c>
      <c r="D88" t="str">
        <f>IF(②選手情報入力!B96="","",②選手情報入力!B96)</f>
        <v/>
      </c>
      <c r="E88" t="str">
        <f>IF(②選手情報入力!C96="","",②選手情報入力!C96)</f>
        <v/>
      </c>
      <c r="F88" t="str">
        <f>IF(E88="","",②選手情報入力!D96)</f>
        <v/>
      </c>
      <c r="G88" t="str">
        <f>IF(E88="","",②選手情報入力!E96)</f>
        <v/>
      </c>
      <c r="H88" t="str">
        <f t="shared" si="3"/>
        <v/>
      </c>
      <c r="I88" t="str">
        <f>IF(E88="","",IF(②選手情報入力!G96="男",1,2))</f>
        <v/>
      </c>
      <c r="J88" t="str">
        <f>IF(E88="","",IF(②選手情報入力!H96="","",②選手情報入力!H96))</f>
        <v/>
      </c>
      <c r="L88" t="str">
        <f t="shared" si="4"/>
        <v/>
      </c>
      <c r="M88" t="str">
        <f t="shared" si="5"/>
        <v/>
      </c>
      <c r="O88" t="str">
        <f>IF(E88="","",IF(②選手情報入力!I96="","",IF(I88=1,VLOOKUP(②選手情報入力!I96,種目情報!$A$4:$B$16,2,FALSE),VLOOKUP(②選手情報入力!I96,種目情報!$E$4:$F$17,2,FALSE))))</f>
        <v/>
      </c>
      <c r="P88" t="str">
        <f>IF(E88="","",IF(②選手情報入力!J96="","",②選手情報入力!J96))</f>
        <v/>
      </c>
      <c r="Q88" s="39" t="str">
        <f>IF(E88="","",IF(②選手情報入力!I96="","",0))</f>
        <v/>
      </c>
      <c r="R88" t="str">
        <f>IF(E88="","",IF(②選手情報入力!I96="","",IF(I88=1,VLOOKUP(②選手情報入力!I96,種目情報!$A$4:$C$16,3,FALSE),VLOOKUP(②選手情報入力!I96,種目情報!$E$4:$G$17,3,FALSE))))</f>
        <v/>
      </c>
      <c r="S88" t="str">
        <f>IF(E88="","",IF(②選手情報入力!K96="","",IF(I88=1,VLOOKUP(②選手情報入力!K96,種目情報!$A$4:$B$16,2,FALSE),VLOOKUP(②選手情報入力!K96,種目情報!$E$4:$F$17,2,FALSE))))</f>
        <v/>
      </c>
      <c r="T88" t="str">
        <f>IF(E88="","",IF(②選手情報入力!L96="","",②選手情報入力!L96))</f>
        <v/>
      </c>
      <c r="U88" s="39" t="str">
        <f>IF(E88="","",IF(②選手情報入力!K96="","",0))</f>
        <v/>
      </c>
      <c r="V88" t="str">
        <f>IF(E88="","",IF(②選手情報入力!K96="","",IF(I88=1,VLOOKUP(②選手情報入力!K96,種目情報!$A$4:$C$16,3,FALSE),VLOOKUP(②選手情報入力!K96,種目情報!$E$4:$G$17,3,FALSE))))</f>
        <v/>
      </c>
      <c r="W88" t="str">
        <f>IF(E88="","",IF(②選手情報入力!M96="","",IF(I88=1,VLOOKUP(②選手情報入力!M96,種目情報!$A$4:$B$16,2,FALSE),VLOOKUP(②選手情報入力!M96,種目情報!$E$4:$F$17,2,FALSE))))</f>
        <v/>
      </c>
      <c r="X88" t="str">
        <f>IF(E88="","",IF(②選手情報入力!N96="","",②選手情報入力!N96))</f>
        <v/>
      </c>
      <c r="Y88" s="39" t="str">
        <f>IF(E88="","",IF(②選手情報入力!M96="","",0))</f>
        <v/>
      </c>
      <c r="Z88" t="str">
        <f>IF(E88="","",IF(②選手情報入力!M96="","",IF(I88=1,VLOOKUP(②選手情報入力!M96,種目情報!$A$4:$C$16,3,FALSE),VLOOKUP(②選手情報入力!M96,種目情報!$E$4:$G$17,3,FALSE))))</f>
        <v/>
      </c>
      <c r="AA88" t="str">
        <f>IF(E88="","",IF(②選手情報入力!O96="","",IF(I88=1,種目情報!$J$4,種目情報!$J$6)))</f>
        <v/>
      </c>
      <c r="AB88" t="str">
        <f>IF(E88="","",IF(②選手情報入力!O96="","",IF(I88=1,IF(②選手情報入力!$O$5="","",②選手情報入力!$O$5),IF(②選手情報入力!$O$6="","",②選手情報入力!$O$6))))</f>
        <v/>
      </c>
      <c r="AC88" t="str">
        <f>IF(E88="","",IF(②選手情報入力!O96="","",0))</f>
        <v/>
      </c>
      <c r="AD88" t="str">
        <f>IF(E88="","",IF(②選手情報入力!O96="","",2))</f>
        <v/>
      </c>
      <c r="AE88" t="str">
        <f>IF(E88="","",IF(②選手情報入力!P96="","",IF(I88=1,種目情報!$J$5,種目情報!$J$7)))</f>
        <v/>
      </c>
      <c r="AF88" t="str">
        <f>IF(E88="","",IF(②選手情報入力!P96="","",IF(I88=1,IF(②選手情報入力!$P$5="","",②選手情報入力!$P$5),IF(②選手情報入力!$P$6="","",②選手情報入力!$P$6))))</f>
        <v/>
      </c>
      <c r="AG88" t="str">
        <f>IF(E88="","",IF(②選手情報入力!P96="","",0))</f>
        <v/>
      </c>
      <c r="AH88" t="str">
        <f>IF(E88="","",IF(②選手情報入力!P96="","",2))</f>
        <v/>
      </c>
    </row>
    <row r="89" spans="1:35">
      <c r="A89" t="str">
        <f>IF(E89="","",I89*1000000+①団体情報入力!$D$3*1000+②選手情報入力!A97)</f>
        <v/>
      </c>
      <c r="B89" t="str">
        <f>IF(E89="","",①団体情報入力!$D$3)</f>
        <v/>
      </c>
      <c r="D89" t="str">
        <f>IF(②選手情報入力!B97="","",②選手情報入力!B97)</f>
        <v/>
      </c>
      <c r="E89" t="str">
        <f>IF(②選手情報入力!C97="","",②選手情報入力!C97)</f>
        <v/>
      </c>
      <c r="F89" t="str">
        <f>IF(E89="","",②選手情報入力!D97)</f>
        <v/>
      </c>
      <c r="G89" t="str">
        <f>IF(E89="","",②選手情報入力!E97)</f>
        <v/>
      </c>
      <c r="H89" t="str">
        <f t="shared" si="3"/>
        <v/>
      </c>
      <c r="I89" t="str">
        <f>IF(E89="","",IF(②選手情報入力!G97="男",1,2))</f>
        <v/>
      </c>
      <c r="J89" t="str">
        <f>IF(E89="","",IF(②選手情報入力!H97="","",②選手情報入力!H97))</f>
        <v/>
      </c>
      <c r="L89" t="str">
        <f t="shared" si="4"/>
        <v/>
      </c>
      <c r="M89" t="str">
        <f t="shared" si="5"/>
        <v/>
      </c>
      <c r="O89" t="str">
        <f>IF(E89="","",IF(②選手情報入力!I97="","",IF(I89=1,VLOOKUP(②選手情報入力!I97,種目情報!$A$4:$B$16,2,FALSE),VLOOKUP(②選手情報入力!I97,種目情報!$E$4:$F$17,2,FALSE))))</f>
        <v/>
      </c>
      <c r="P89" t="str">
        <f>IF(E89="","",IF(②選手情報入力!J97="","",②選手情報入力!J97))</f>
        <v/>
      </c>
      <c r="Q89" s="39" t="str">
        <f>IF(E89="","",IF(②選手情報入力!I97="","",0))</f>
        <v/>
      </c>
      <c r="R89" t="str">
        <f>IF(E89="","",IF(②選手情報入力!I97="","",IF(I89=1,VLOOKUP(②選手情報入力!I97,種目情報!$A$4:$C$16,3,FALSE),VLOOKUP(②選手情報入力!I97,種目情報!$E$4:$G$17,3,FALSE))))</f>
        <v/>
      </c>
      <c r="S89" t="str">
        <f>IF(E89="","",IF(②選手情報入力!K97="","",IF(I89=1,VLOOKUP(②選手情報入力!K97,種目情報!$A$4:$B$16,2,FALSE),VLOOKUP(②選手情報入力!K97,種目情報!$E$4:$F$17,2,FALSE))))</f>
        <v/>
      </c>
      <c r="T89" t="str">
        <f>IF(E89="","",IF(②選手情報入力!L97="","",②選手情報入力!L97))</f>
        <v/>
      </c>
      <c r="U89" s="39" t="str">
        <f>IF(E89="","",IF(②選手情報入力!K97="","",0))</f>
        <v/>
      </c>
      <c r="V89" t="str">
        <f>IF(E89="","",IF(②選手情報入力!K97="","",IF(I89=1,VLOOKUP(②選手情報入力!K97,種目情報!$A$4:$C$16,3,FALSE),VLOOKUP(②選手情報入力!K97,種目情報!$E$4:$G$17,3,FALSE))))</f>
        <v/>
      </c>
      <c r="W89" t="str">
        <f>IF(E89="","",IF(②選手情報入力!M97="","",IF(I89=1,VLOOKUP(②選手情報入力!M97,種目情報!$A$4:$B$16,2,FALSE),VLOOKUP(②選手情報入力!M97,種目情報!$E$4:$F$17,2,FALSE))))</f>
        <v/>
      </c>
      <c r="X89" t="str">
        <f>IF(E89="","",IF(②選手情報入力!N97="","",②選手情報入力!N97))</f>
        <v/>
      </c>
      <c r="Y89" s="39" t="str">
        <f>IF(E89="","",IF(②選手情報入力!M97="","",0))</f>
        <v/>
      </c>
      <c r="Z89" t="str">
        <f>IF(E89="","",IF(②選手情報入力!M97="","",IF(I89=1,VLOOKUP(②選手情報入力!M97,種目情報!$A$4:$C$16,3,FALSE),VLOOKUP(②選手情報入力!M97,種目情報!$E$4:$G$17,3,FALSE))))</f>
        <v/>
      </c>
      <c r="AA89" t="str">
        <f>IF(E89="","",IF(②選手情報入力!O97="","",IF(I89=1,種目情報!$J$4,種目情報!$J$6)))</f>
        <v/>
      </c>
      <c r="AB89" t="str">
        <f>IF(E89="","",IF(②選手情報入力!O97="","",IF(I89=1,IF(②選手情報入力!$O$5="","",②選手情報入力!$O$5),IF(②選手情報入力!$O$6="","",②選手情報入力!$O$6))))</f>
        <v/>
      </c>
      <c r="AC89" t="str">
        <f>IF(E89="","",IF(②選手情報入力!O97="","",0))</f>
        <v/>
      </c>
      <c r="AD89" t="str">
        <f>IF(E89="","",IF(②選手情報入力!O97="","",2))</f>
        <v/>
      </c>
      <c r="AE89" t="str">
        <f>IF(E89="","",IF(②選手情報入力!P97="","",IF(I89=1,種目情報!$J$5,種目情報!$J$7)))</f>
        <v/>
      </c>
      <c r="AF89" t="str">
        <f>IF(E89="","",IF(②選手情報入力!P97="","",IF(I89=1,IF(②選手情報入力!$P$5="","",②選手情報入力!$P$5),IF(②選手情報入力!$P$6="","",②選手情報入力!$P$6))))</f>
        <v/>
      </c>
      <c r="AG89" t="str">
        <f>IF(E89="","",IF(②選手情報入力!P97="","",0))</f>
        <v/>
      </c>
      <c r="AH89" t="str">
        <f>IF(E89="","",IF(②選手情報入力!P97="","",2))</f>
        <v/>
      </c>
    </row>
    <row r="90" spans="1:35">
      <c r="A90" t="str">
        <f>IF(E90="","",I90*1000000+①団体情報入力!$D$3*1000+②選手情報入力!A98)</f>
        <v/>
      </c>
      <c r="B90" t="str">
        <f>IF(E90="","",①団体情報入力!$D$3)</f>
        <v/>
      </c>
      <c r="D90" t="str">
        <f>IF(②選手情報入力!B98="","",②選手情報入力!B98)</f>
        <v/>
      </c>
      <c r="E90" t="str">
        <f>IF(②選手情報入力!C98="","",②選手情報入力!C98)</f>
        <v/>
      </c>
      <c r="F90" t="str">
        <f>IF(E90="","",②選手情報入力!D98)</f>
        <v/>
      </c>
      <c r="G90" t="str">
        <f>IF(E90="","",②選手情報入力!E98)</f>
        <v/>
      </c>
      <c r="H90" t="str">
        <f t="shared" si="3"/>
        <v/>
      </c>
      <c r="I90" t="str">
        <f>IF(E90="","",IF(②選手情報入力!G98="男",1,2))</f>
        <v/>
      </c>
      <c r="J90" t="str">
        <f>IF(E90="","",IF(②選手情報入力!H98="","",②選手情報入力!H98))</f>
        <v/>
      </c>
      <c r="L90" t="str">
        <f t="shared" si="4"/>
        <v/>
      </c>
      <c r="M90" t="str">
        <f t="shared" si="5"/>
        <v/>
      </c>
      <c r="O90" t="str">
        <f>IF(E90="","",IF(②選手情報入力!I98="","",IF(I90=1,VLOOKUP(②選手情報入力!I98,種目情報!$A$4:$B$16,2,FALSE),VLOOKUP(②選手情報入力!I98,種目情報!$E$4:$F$17,2,FALSE))))</f>
        <v/>
      </c>
      <c r="P90" t="str">
        <f>IF(E90="","",IF(②選手情報入力!J98="","",②選手情報入力!J98))</f>
        <v/>
      </c>
      <c r="Q90" s="39" t="str">
        <f>IF(E90="","",IF(②選手情報入力!I98="","",0))</f>
        <v/>
      </c>
      <c r="R90" t="str">
        <f>IF(E90="","",IF(②選手情報入力!I98="","",IF(I90=1,VLOOKUP(②選手情報入力!I98,種目情報!$A$4:$C$16,3,FALSE),VLOOKUP(②選手情報入力!I98,種目情報!$E$4:$G$17,3,FALSE))))</f>
        <v/>
      </c>
      <c r="S90" t="str">
        <f>IF(E90="","",IF(②選手情報入力!K98="","",IF(I90=1,VLOOKUP(②選手情報入力!K98,種目情報!$A$4:$B$16,2,FALSE),VLOOKUP(②選手情報入力!K98,種目情報!$E$4:$F$17,2,FALSE))))</f>
        <v/>
      </c>
      <c r="T90" t="str">
        <f>IF(E90="","",IF(②選手情報入力!L98="","",②選手情報入力!L98))</f>
        <v/>
      </c>
      <c r="U90" s="39" t="str">
        <f>IF(E90="","",IF(②選手情報入力!K98="","",0))</f>
        <v/>
      </c>
      <c r="V90" t="str">
        <f>IF(E90="","",IF(②選手情報入力!K98="","",IF(I90=1,VLOOKUP(②選手情報入力!K98,種目情報!$A$4:$C$16,3,FALSE),VLOOKUP(②選手情報入力!K98,種目情報!$E$4:$G$17,3,FALSE))))</f>
        <v/>
      </c>
      <c r="W90" t="str">
        <f>IF(E90="","",IF(②選手情報入力!M98="","",IF(I90=1,VLOOKUP(②選手情報入力!M98,種目情報!$A$4:$B$16,2,FALSE),VLOOKUP(②選手情報入力!M98,種目情報!$E$4:$F$17,2,FALSE))))</f>
        <v/>
      </c>
      <c r="X90" t="str">
        <f>IF(E90="","",IF(②選手情報入力!N98="","",②選手情報入力!N98))</f>
        <v/>
      </c>
      <c r="Y90" s="39" t="str">
        <f>IF(E90="","",IF(②選手情報入力!M98="","",0))</f>
        <v/>
      </c>
      <c r="Z90" t="str">
        <f>IF(E90="","",IF(②選手情報入力!M98="","",IF(I90=1,VLOOKUP(②選手情報入力!M98,種目情報!$A$4:$C$16,3,FALSE),VLOOKUP(②選手情報入力!M98,種目情報!$E$4:$G$17,3,FALSE))))</f>
        <v/>
      </c>
      <c r="AA90" t="str">
        <f>IF(E90="","",IF(②選手情報入力!O98="","",IF(I90=1,種目情報!$J$4,種目情報!$J$6)))</f>
        <v/>
      </c>
      <c r="AB90" t="str">
        <f>IF(E90="","",IF(②選手情報入力!O98="","",IF(I90=1,IF(②選手情報入力!$O$5="","",②選手情報入力!$O$5),IF(②選手情報入力!$O$6="","",②選手情報入力!$O$6))))</f>
        <v/>
      </c>
      <c r="AC90" t="str">
        <f>IF(E90="","",IF(②選手情報入力!O98="","",0))</f>
        <v/>
      </c>
      <c r="AD90" t="str">
        <f>IF(E90="","",IF(②選手情報入力!O98="","",2))</f>
        <v/>
      </c>
      <c r="AE90" t="str">
        <f>IF(E90="","",IF(②選手情報入力!P98="","",IF(I90=1,種目情報!$J$5,種目情報!$J$7)))</f>
        <v/>
      </c>
      <c r="AF90" t="str">
        <f>IF(E90="","",IF(②選手情報入力!P98="","",IF(I90=1,IF(②選手情報入力!$P$5="","",②選手情報入力!$P$5),IF(②選手情報入力!$P$6="","",②選手情報入力!$P$6))))</f>
        <v/>
      </c>
      <c r="AG90" t="str">
        <f>IF(E90="","",IF(②選手情報入力!P98="","",0))</f>
        <v/>
      </c>
      <c r="AH90" t="str">
        <f>IF(E90="","",IF(②選手情報入力!P98="","",2))</f>
        <v/>
      </c>
    </row>
    <row r="91" spans="1:35">
      <c r="A91" t="str">
        <f>IF(E91="","",I91*1000000+①団体情報入力!$D$3*1000+②選手情報入力!A99)</f>
        <v/>
      </c>
      <c r="B91" t="str">
        <f>IF(E91="","",①団体情報入力!$D$3)</f>
        <v/>
      </c>
      <c r="D91" t="str">
        <f>IF(②選手情報入力!B99="","",②選手情報入力!B99)</f>
        <v/>
      </c>
      <c r="E91" t="str">
        <f>IF(②選手情報入力!C99="","",②選手情報入力!C99)</f>
        <v/>
      </c>
      <c r="F91" t="str">
        <f>IF(E91="","",②選手情報入力!D99)</f>
        <v/>
      </c>
      <c r="G91" t="str">
        <f>IF(E91="","",②選手情報入力!E99)</f>
        <v/>
      </c>
      <c r="H91" t="str">
        <f t="shared" si="3"/>
        <v/>
      </c>
      <c r="I91" t="str">
        <f>IF(E91="","",IF(②選手情報入力!G99="男",1,2))</f>
        <v/>
      </c>
      <c r="J91" t="str">
        <f>IF(E91="","",IF(②選手情報入力!H99="","",②選手情報入力!H99))</f>
        <v/>
      </c>
      <c r="L91" t="str">
        <f t="shared" si="4"/>
        <v/>
      </c>
      <c r="M91" t="str">
        <f t="shared" si="5"/>
        <v/>
      </c>
      <c r="O91" t="str">
        <f>IF(E91="","",IF(②選手情報入力!I99="","",IF(I91=1,VLOOKUP(②選手情報入力!I99,種目情報!$A$4:$B$16,2,FALSE),VLOOKUP(②選手情報入力!I99,種目情報!$E$4:$F$17,2,FALSE))))</f>
        <v/>
      </c>
      <c r="P91" t="str">
        <f>IF(E91="","",IF(②選手情報入力!J99="","",②選手情報入力!J99))</f>
        <v/>
      </c>
      <c r="Q91" s="39" t="str">
        <f>IF(E91="","",IF(②選手情報入力!I99="","",0))</f>
        <v/>
      </c>
      <c r="R91" t="str">
        <f>IF(E91="","",IF(②選手情報入力!I99="","",IF(I91=1,VLOOKUP(②選手情報入力!I99,種目情報!$A$4:$C$16,3,FALSE),VLOOKUP(②選手情報入力!I99,種目情報!$E$4:$G$17,3,FALSE))))</f>
        <v/>
      </c>
      <c r="S91" t="str">
        <f>IF(E91="","",IF(②選手情報入力!K99="","",IF(I91=1,VLOOKUP(②選手情報入力!K99,種目情報!$A$4:$B$16,2,FALSE),VLOOKUP(②選手情報入力!K99,種目情報!$E$4:$F$17,2,FALSE))))</f>
        <v/>
      </c>
      <c r="T91" t="str">
        <f>IF(E91="","",IF(②選手情報入力!L99="","",②選手情報入力!L99))</f>
        <v/>
      </c>
      <c r="U91" s="39" t="str">
        <f>IF(E91="","",IF(②選手情報入力!K99="","",0))</f>
        <v/>
      </c>
      <c r="V91" t="str">
        <f>IF(E91="","",IF(②選手情報入力!K99="","",IF(I91=1,VLOOKUP(②選手情報入力!K99,種目情報!$A$4:$C$16,3,FALSE),VLOOKUP(②選手情報入力!K99,種目情報!$E$4:$G$17,3,FALSE))))</f>
        <v/>
      </c>
      <c r="W91" t="str">
        <f>IF(E91="","",IF(②選手情報入力!M99="","",IF(I91=1,VLOOKUP(②選手情報入力!M99,種目情報!$A$4:$B$16,2,FALSE),VLOOKUP(②選手情報入力!M99,種目情報!$E$4:$F$17,2,FALSE))))</f>
        <v/>
      </c>
      <c r="X91" t="str">
        <f>IF(E91="","",IF(②選手情報入力!N99="","",②選手情報入力!N99))</f>
        <v/>
      </c>
      <c r="Y91" s="39" t="str">
        <f>IF(E91="","",IF(②選手情報入力!M99="","",0))</f>
        <v/>
      </c>
      <c r="Z91" t="str">
        <f>IF(E91="","",IF(②選手情報入力!M99="","",IF(I91=1,VLOOKUP(②選手情報入力!M99,種目情報!$A$4:$C$16,3,FALSE),VLOOKUP(②選手情報入力!M99,種目情報!$E$4:$G$17,3,FALSE))))</f>
        <v/>
      </c>
      <c r="AA91" t="str">
        <f>IF(E91="","",IF(②選手情報入力!O99="","",IF(I91=1,種目情報!$J$4,種目情報!$J$6)))</f>
        <v/>
      </c>
      <c r="AB91" t="str">
        <f>IF(E91="","",IF(②選手情報入力!O99="","",IF(I91=1,IF(②選手情報入力!$O$5="","",②選手情報入力!$O$5),IF(②選手情報入力!$O$6="","",②選手情報入力!$O$6))))</f>
        <v/>
      </c>
      <c r="AC91" t="str">
        <f>IF(E91="","",IF(②選手情報入力!O99="","",0))</f>
        <v/>
      </c>
      <c r="AD91" t="str">
        <f>IF(E91="","",IF(②選手情報入力!O99="","",2))</f>
        <v/>
      </c>
      <c r="AE91" t="str">
        <f>IF(E91="","",IF(②選手情報入力!P99="","",IF(I91=1,種目情報!$J$5,種目情報!$J$7)))</f>
        <v/>
      </c>
      <c r="AF91" t="str">
        <f>IF(E91="","",IF(②選手情報入力!P99="","",IF(I91=1,IF(②選手情報入力!$P$5="","",②選手情報入力!$P$5),IF(②選手情報入力!$P$6="","",②選手情報入力!$P$6))))</f>
        <v/>
      </c>
      <c r="AG91" t="str">
        <f>IF(E91="","",IF(②選手情報入力!P99="","",0))</f>
        <v/>
      </c>
      <c r="AH91" t="str">
        <f>IF(E91="","",IF(②選手情報入力!P99="","",2))</f>
        <v/>
      </c>
    </row>
    <row r="92" spans="1:3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row>
  </sheetData>
  <sheetProtection algorithmName="SHA-512" hashValue="mA717FzyLVS+mNhfvT6WzmULAgVTgUEq6nohBEY+bTO+vcHYw9Qhk0x4REO96Z1KiuGSW028h40yaktdfv9zKw==" saltValue="FU6mOnPPQt1aFUkub7mXQw==" spinCount="100000" sheet="1" objects="1" scenarios="1"/>
  <phoneticPr fontId="3"/>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注意事項</vt:lpstr>
      <vt:lpstr>①団体情報入力</vt:lpstr>
      <vt:lpstr>②選手情報入力</vt:lpstr>
      <vt:lpstr>③リレー情報確認</vt:lpstr>
      <vt:lpstr>④種目別人数</vt:lpstr>
      <vt:lpstr>⑤申込一覧表</vt:lpstr>
      <vt:lpstr>　　　　　</vt:lpstr>
      <vt:lpstr>種目情報</vt:lpstr>
      <vt:lpstr>data_kyogisha</vt:lpstr>
      <vt:lpstr>data_team</vt:lpstr>
      <vt:lpstr>④種目別人数!Print_Area</vt:lpstr>
      <vt:lpstr>⑤申込一覧表!Print_Area</vt:lpstr>
      <vt:lpstr>⑤申込一覧表!Print_Titles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KATSUMI</cp:lastModifiedBy>
  <cp:lastPrinted>2017-03-01T18:11:22Z</cp:lastPrinted>
  <dcterms:created xsi:type="dcterms:W3CDTF">2013-01-03T14:12:28Z</dcterms:created>
  <dcterms:modified xsi:type="dcterms:W3CDTF">2017-03-01T18:13:19Z</dcterms:modified>
</cp:coreProperties>
</file>