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9320" windowHeight="14910" tabRatio="722" activeTab="0"/>
  </bookViews>
  <sheets>
    <sheet name="注意事項" sheetId="1" r:id="rId1"/>
    <sheet name="①学校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<sst xmlns="http://schemas.openxmlformats.org/spreadsheetml/2006/main" count="1408" uniqueCount="336">
  <si>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</si>
  <si>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</si>
  <si>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</si>
  <si>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</si>
  <si>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</si>
  <si>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</si>
  <si>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</si>
  <si>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</si>
  <si>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</si>
  <si>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</si>
  <si>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</si>
  <si>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</si>
  <si>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</si>
  <si>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</si>
  <si>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</si>
  <si>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</si>
  <si>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</si>
  <si>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</si>
  <si>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</si>
  <si>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</si>
  <si>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</si>
  <si>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</si>
  <si>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</si>
  <si>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</si>
  <si>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</si>
  <si>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</si>
  <si>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</si>
  <si>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</si>
  <si>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</si>
  <si>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</si>
  <si>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</si>
  <si>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</si>
  <si>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</si>
  <si>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</si>
  <si>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</si>
  <si>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</si>
  <si>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</si>
  <si>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</si>
  <si>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</si>
  <si>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</si>
  <si>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</si>
  <si>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</si>
  <si>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</si>
  <si>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</si>
  <si>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</si>
  <si>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</si>
  <si>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</si>
  <si>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</si>
  <si>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</si>
  <si>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</si>
  <si>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</si>
  <si>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</si>
  <si>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</si>
  <si>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</si>
  <si>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</si>
  <si>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</si>
  <si>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</si>
  <si>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</si>
  <si>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</si>
  <si>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</si>
  <si>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</si>
  <si>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</si>
  <si>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</si>
  <si>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</si>
  <si>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</si>
  <si>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</si>
  <si>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</si>
  <si>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２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</si>
  <si>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</si>
  <si>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</si>
  <si>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</si>
  <si>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</si>
  <si>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</si>
  <si>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</si>
  <si>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</si>
  <si>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</si>
  <si>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</si>
  <si>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</si>
  <si>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</si>
  <si>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</si>
  <si>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</si>
  <si>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</si>
  <si>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</si>
  <si>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</si>
  <si>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</si>
  <si>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</si>
  <si>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</si>
  <si>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</si>
  <si>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</si>
  <si>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</si>
  <si>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</si>
  <si>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</si>
  <si>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</si>
  <si>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</si>
  <si>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</si>
  <si>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</si>
  <si>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</si>
  <si>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</si>
  <si>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</si>
  <si>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</si>
  <si>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</si>
  <si>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</si>
  <si>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</si>
  <si>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</si>
  <si>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</si>
  <si>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</si>
  <si>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</si>
  <si>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</si>
  <si>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</si>
  <si>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</si>
  <si>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</si>
  <si>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</si>
  <si>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</si>
  <si>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</si>
  <si>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</si>
  <si>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</si>
  <si>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</si>
  <si>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</si>
  <si>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</si>
  <si>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</si>
  <si>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</si>
  <si>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</si>
  <si>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</si>
  <si>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</si>
  <si>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</si>
  <si>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</si>
  <si>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</si>
  <si>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</si>
  <si>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</si>
  <si>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</si>
  <si>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</si>
  <si>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</si>
  <si>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</si>
  <si>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</si>
  <si>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</si>
  <si>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</si>
  <si>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</si>
  <si>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</si>
  <si>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</si>
  <si>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</si>
  <si>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</si>
  <si>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</si>
  <si>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</si>
  <si>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20m00</t>
  </si>
  <si>
    <t>　　⑧参加料の振込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</si>
  <si>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</si>
  <si>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</si>
  <si>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</si>
  <si>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</si>
  <si>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</si>
  <si>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</si>
  <si>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</si>
  <si>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</si>
  <si>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</si>
  <si>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</si>
  <si>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</si>
  <si>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</si>
  <si>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</si>
  <si>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</si>
  <si>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</si>
  <si>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</si>
  <si>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</si>
  <si>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</si>
  <si>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</si>
  <si>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</si>
  <si>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</si>
  <si>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</si>
  <si>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</si>
  <si>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</si>
  <si>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</si>
  <si>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</si>
  <si>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</si>
  <si>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</si>
  <si>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</si>
  <si>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</si>
  <si>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</si>
  <si>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</si>
  <si>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</si>
  <si>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</si>
  <si>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</si>
  <si>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</si>
  <si>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</si>
  <si>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</si>
  <si>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</si>
  <si>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</si>
  <si>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</si>
  <si>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</si>
  <si>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</si>
  <si>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</si>
  <si>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</si>
  <si>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</si>
  <si>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</si>
  <si>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</si>
  <si>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</si>
  <si>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</si>
  <si>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</si>
  <si>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</si>
  <si>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</si>
  <si>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</si>
  <si>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</si>
  <si>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</si>
  <si>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</si>
  <si>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</si>
  <si>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</si>
  <si>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</si>
  <si>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</si>
  <si>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</si>
  <si>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</si>
  <si>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</si>
  <si>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</si>
  <si>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</si>
  <si>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</si>
  <si>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</si>
  <si>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</si>
  <si>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</si>
  <si>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</si>
  <si>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</si>
  <si>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</si>
  <si>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</si>
  <si>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</si>
  <si>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</si>
  <si>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</si>
  <si>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</si>
  <si>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</si>
  <si>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</si>
  <si>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</si>
  <si>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</si>
  <si>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</si>
  <si>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</si>
  <si>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</si>
  <si>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</si>
  <si>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</si>
  <si>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</si>
  <si>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</si>
  <si>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</si>
  <si>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</si>
  <si>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</si>
  <si>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</si>
  <si>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</si>
  <si>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</si>
  <si>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</si>
  <si>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</si>
  <si>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</si>
  <si>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</si>
  <si>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</si>
  <si>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</si>
  <si>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</si>
  <si>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</si>
  <si>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</si>
  <si>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</si>
  <si>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</si>
  <si>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</si>
  <si>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</si>
  <si>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</si>
  <si>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</si>
  <si>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</si>
  <si>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</si>
  <si>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</si>
  <si>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</si>
  <si>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</si>
  <si>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</si>
  <si>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</si>
  <si>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</si>
  <si>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</si>
  <si>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</si>
  <si>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</si>
  <si>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</si>
  <si>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高校用</t>
  </si>
  <si>
    <t>少男Ａ棒高跳</t>
  </si>
  <si>
    <t>少男Ａ走幅跳</t>
  </si>
  <si>
    <t>少男Ａやり投</t>
  </si>
  <si>
    <t>少男Ｂ走幅跳</t>
  </si>
  <si>
    <t>少男Ｂ砲丸投</t>
  </si>
  <si>
    <t>少男共走高跳</t>
  </si>
  <si>
    <t>少男共三段跳</t>
  </si>
  <si>
    <t>少男共円盤投</t>
  </si>
  <si>
    <t>少女Ａ走高跳</t>
  </si>
  <si>
    <t>少女Ａ走幅跳</t>
  </si>
  <si>
    <t>少女Ａハンマー投</t>
  </si>
  <si>
    <t>少女Ｂ走幅跳</t>
  </si>
  <si>
    <t>少女共棒高跳</t>
  </si>
  <si>
    <t>少女共砲丸投</t>
  </si>
  <si>
    <t>少女共やり投</t>
  </si>
  <si>
    <t>種　 目　 数×800円</t>
  </si>
  <si>
    <t xml:space="preserve">１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</si>
  <si>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</si>
  <si>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</si>
  <si>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</si>
  <si>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</si>
  <si>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</si>
  <si>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>　　①団体情報の入力</t>
  </si>
  <si>
    <t>↓</t>
  </si>
  <si>
    <t>4.07.00</t>
  </si>
  <si>
    <t>⇒</t>
  </si>
  <si>
    <t>↓</t>
  </si>
  <si>
    <t>20m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</si>
  <si>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</si>
  <si>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</si>
  <si>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</si>
  <si>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↓</t>
  </si>
  <si>
    <t>↓</t>
  </si>
  <si>
    <t>mail：</t>
  </si>
  <si>
    <t>toiawase.aichi@gmail.com</t>
  </si>
  <si>
    <t>このファイルは申込人数16名まで入力できます。男女合わせて16名を超える場合は、２ファイル使用してください。</t>
  </si>
  <si>
    <t>少男Ａﾊﾝﾏｰ投</t>
  </si>
  <si>
    <t>少男Ａﾊﾝﾏｰ投</t>
  </si>
  <si>
    <t>少男A100m</t>
  </si>
  <si>
    <t>少男A400m</t>
  </si>
  <si>
    <t>少男A5000m</t>
  </si>
  <si>
    <t>少男A400mH</t>
  </si>
  <si>
    <t>少男B100m</t>
  </si>
  <si>
    <t>少男B3000m</t>
  </si>
  <si>
    <t>少男B走幅跳</t>
  </si>
  <si>
    <t>少男共110mJH</t>
  </si>
  <si>
    <t>少女Ａ棒高跳</t>
  </si>
  <si>
    <t>少女Ｂ砲丸投</t>
  </si>
  <si>
    <t>少女共円盤投</t>
  </si>
  <si>
    <t>少女A100m</t>
  </si>
  <si>
    <t>少女A400m</t>
  </si>
  <si>
    <t>少女A3000m</t>
  </si>
  <si>
    <t>少女A400mH</t>
  </si>
  <si>
    <t>少女B100m</t>
  </si>
  <si>
    <t>少女B800m</t>
  </si>
  <si>
    <t>少女B100mYH</t>
  </si>
  <si>
    <t>少女共1500m</t>
  </si>
  <si>
    <t>少女Ａ棒高跳</t>
  </si>
  <si>
    <t>少女共円盤投</t>
  </si>
  <si>
    <t>申込期間</t>
  </si>
  <si>
    <t>平成27年3月23日(水)～30日(水)</t>
  </si>
  <si>
    <t>syunkisenbatsu@gmail.com</t>
  </si>
  <si>
    <t>ﾅﾝﾊﾞｰ</t>
  </si>
  <si>
    <t>A</t>
  </si>
  <si>
    <t>※2016年度登録ナンバーで申し込むこと。</t>
  </si>
  <si>
    <t>※2016年度登録ナンバーで申し込むこと。</t>
  </si>
  <si>
    <t>2016国体選考春季選抜競技会個人申込票</t>
  </si>
  <si>
    <t>平成28年4月17日(日)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</si>
</sst>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ＭＳ 明朝"/>
      <family val="1"/>
    </font>
    <font>
      <sz val="18"/>
      <color indexed="12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2"/>
      <name val="ＭＳ ゴシック"/>
      <family val="3"/>
    </font>
    <font>
      <sz val="20"/>
      <name val="ＤＨＰ平成明朝体W7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11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113" fillId="32" borderId="0" applyNumberFormat="0" applyBorder="0" applyAlignment="0" applyProtection="0"/>
  </cellStyleXfs>
  <cellXfs count="491">
    <xf numFmtId="0" fontId="0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2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0" fontId="115" fillId="0" borderId="12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5" fillId="33" borderId="0" xfId="0" applyFont="1" applyFill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9" fillId="33" borderId="0" xfId="0" applyFont="1" applyFill="1" applyAlignment="1">
      <alignment vertical="center"/>
    </xf>
    <xf numFmtId="0" fontId="115" fillId="33" borderId="0" xfId="0" applyFont="1" applyFill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/>
    </xf>
    <xf numFmtId="0" fontId="117" fillId="33" borderId="0" xfId="0" applyFont="1" applyFill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5" fillId="33" borderId="0" xfId="0" applyFont="1" applyFill="1" applyAlignment="1">
      <alignment horizontal="right" vertical="center"/>
    </xf>
    <xf numFmtId="0" fontId="115" fillId="33" borderId="18" xfId="0" applyFont="1" applyFill="1" applyBorder="1" applyAlignment="1">
      <alignment vertical="center"/>
    </xf>
    <xf numFmtId="0" fontId="115" fillId="33" borderId="19" xfId="0" applyFont="1" applyFill="1" applyBorder="1" applyAlignment="1">
      <alignment vertical="center"/>
    </xf>
    <xf numFmtId="0" fontId="115" fillId="33" borderId="20" xfId="0" applyFont="1" applyFill="1" applyBorder="1" applyAlignment="1">
      <alignment vertical="center"/>
    </xf>
    <xf numFmtId="0" fontId="115" fillId="33" borderId="0" xfId="0" applyFont="1" applyFill="1" applyBorder="1" applyAlignment="1">
      <alignment horizontal="right" vertical="center"/>
    </xf>
    <xf numFmtId="0" fontId="115" fillId="33" borderId="21" xfId="0" applyFont="1" applyFill="1" applyBorder="1" applyAlignment="1">
      <alignment vertical="center"/>
    </xf>
    <xf numFmtId="0" fontId="115" fillId="33" borderId="0" xfId="0" applyFont="1" applyFill="1" applyBorder="1" applyAlignment="1">
      <alignment vertical="center"/>
    </xf>
    <xf numFmtId="0" fontId="115" fillId="33" borderId="22" xfId="0" applyFont="1" applyFill="1" applyBorder="1" applyAlignment="1">
      <alignment vertical="center"/>
    </xf>
    <xf numFmtId="0" fontId="115" fillId="33" borderId="23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center" vertical="center"/>
    </xf>
    <xf numFmtId="0" fontId="115" fillId="33" borderId="24" xfId="0" applyFont="1" applyFill="1" applyBorder="1" applyAlignment="1">
      <alignment horizontal="left" vertical="center"/>
    </xf>
    <xf numFmtId="0" fontId="115" fillId="33" borderId="25" xfId="0" applyFont="1" applyFill="1" applyBorder="1" applyAlignment="1">
      <alignment vertical="center"/>
    </xf>
    <xf numFmtId="0" fontId="115" fillId="0" borderId="0" xfId="0" applyFont="1" applyAlignment="1" applyProtection="1">
      <alignment vertical="center"/>
      <protection/>
    </xf>
    <xf numFmtId="0" fontId="115" fillId="0" borderId="26" xfId="0" applyFont="1" applyBorder="1" applyAlignment="1" applyProtection="1">
      <alignment horizontal="center" vertical="center" shrinkToFit="1"/>
      <protection locked="0"/>
    </xf>
    <xf numFmtId="0" fontId="115" fillId="0" borderId="27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28" xfId="0" applyFont="1" applyBorder="1" applyAlignment="1" applyProtection="1">
      <alignment horizontal="center" vertical="center" shrinkToFit="1"/>
      <protection locked="0"/>
    </xf>
    <xf numFmtId="0" fontId="115" fillId="0" borderId="29" xfId="0" applyFont="1" applyBorder="1" applyAlignment="1" applyProtection="1">
      <alignment horizontal="center" vertical="center" shrinkToFit="1"/>
      <protection locked="0"/>
    </xf>
    <xf numFmtId="0" fontId="115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36" fillId="0" borderId="0" xfId="62" applyFont="1" applyProtection="1">
      <alignment vertical="center"/>
      <protection/>
    </xf>
    <xf numFmtId="0" fontId="120" fillId="0" borderId="0" xfId="0" applyFont="1" applyAlignment="1">
      <alignment vertical="center"/>
    </xf>
    <xf numFmtId="0" fontId="36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5" fillId="0" borderId="30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39" fillId="0" borderId="15" xfId="62" applyFont="1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/>
      <protection/>
    </xf>
    <xf numFmtId="0" fontId="39" fillId="0" borderId="28" xfId="62" applyFont="1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2" fillId="33" borderId="0" xfId="0" applyFont="1" applyFill="1" applyAlignment="1">
      <alignment vertical="center"/>
    </xf>
    <xf numFmtId="0" fontId="115" fillId="0" borderId="30" xfId="0" applyFont="1" applyBorder="1" applyAlignment="1">
      <alignment vertical="center"/>
    </xf>
    <xf numFmtId="0" fontId="115" fillId="0" borderId="36" xfId="0" applyFont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37" xfId="0" applyFont="1" applyBorder="1" applyAlignment="1">
      <alignment vertical="center"/>
    </xf>
    <xf numFmtId="0" fontId="115" fillId="0" borderId="38" xfId="0" applyFont="1" applyBorder="1" applyAlignment="1">
      <alignment vertical="center"/>
    </xf>
    <xf numFmtId="0" fontId="115" fillId="0" borderId="35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26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124" fillId="0" borderId="41" xfId="0" applyFont="1" applyBorder="1" applyAlignment="1">
      <alignment horizontal="center" vertical="center"/>
    </xf>
    <xf numFmtId="0" fontId="124" fillId="0" borderId="42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4" fillId="0" borderId="44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4" fillId="0" borderId="39" xfId="0" applyFont="1" applyBorder="1" applyAlignment="1">
      <alignment horizontal="center" vertical="center" shrinkToFit="1"/>
    </xf>
    <xf numFmtId="0" fontId="124" fillId="0" borderId="40" xfId="0" applyFont="1" applyBorder="1" applyAlignment="1">
      <alignment horizontal="center" vertical="center" shrinkToFit="1"/>
    </xf>
    <xf numFmtId="0" fontId="124" fillId="0" borderId="42" xfId="0" applyFont="1" applyBorder="1" applyAlignment="1">
      <alignment horizontal="center" vertical="center" shrinkToFit="1"/>
    </xf>
    <xf numFmtId="0" fontId="124" fillId="0" borderId="41" xfId="0" applyFont="1" applyBorder="1" applyAlignment="1">
      <alignment horizontal="center" vertical="center" shrinkToFit="1"/>
    </xf>
    <xf numFmtId="0" fontId="124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7" fillId="0" borderId="0" xfId="0" applyFont="1" applyBorder="1" applyAlignment="1">
      <alignment vertical="center"/>
    </xf>
    <xf numFmtId="0" fontId="116" fillId="0" borderId="0" xfId="63" applyFont="1">
      <alignment vertical="center"/>
      <protection/>
    </xf>
    <xf numFmtId="0" fontId="115" fillId="0" borderId="0" xfId="63" applyFont="1">
      <alignment vertical="center"/>
      <protection/>
    </xf>
    <xf numFmtId="0" fontId="115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5" fillId="0" borderId="47" xfId="0" applyFont="1" applyBorder="1" applyAlignment="1">
      <alignment horizontal="center" vertical="center"/>
    </xf>
    <xf numFmtId="0" fontId="112" fillId="0" borderId="0" xfId="61" applyAlignment="1" applyProtection="1">
      <alignment horizontal="right" vertical="center" shrinkToFit="1"/>
      <protection/>
    </xf>
    <xf numFmtId="0" fontId="112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12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2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2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6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2" fillId="0" borderId="0" xfId="61" applyBorder="1" applyAlignment="1" applyProtection="1">
      <alignment horizontal="right" shrinkToFit="1"/>
      <protection/>
    </xf>
    <xf numFmtId="0" fontId="112" fillId="0" borderId="0" xfId="61" applyBorder="1" applyAlignment="1" applyProtection="1">
      <alignment horizontal="right"/>
      <protection/>
    </xf>
    <xf numFmtId="2" fontId="115" fillId="0" borderId="27" xfId="0" applyNumberFormat="1" applyFont="1" applyBorder="1" applyAlignment="1" applyProtection="1">
      <alignment horizontal="center" vertical="center" shrinkToFit="1"/>
      <protection locked="0"/>
    </xf>
    <xf numFmtId="2" fontId="11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120" fillId="0" borderId="0" xfId="0" applyFont="1" applyAlignment="1">
      <alignment vertical="center" shrinkToFit="1"/>
    </xf>
    <xf numFmtId="0" fontId="127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6" xfId="61" applyNumberFormat="1" applyFont="1" applyBorder="1" applyAlignment="1" applyProtection="1">
      <alignment vertical="center"/>
      <protection/>
    </xf>
    <xf numFmtId="0" fontId="12" fillId="0" borderId="57" xfId="61" applyFont="1" applyBorder="1" applyAlignment="1" applyProtection="1">
      <alignment horizontal="distributed" vertical="center" indent="1"/>
      <protection/>
    </xf>
    <xf numFmtId="5" fontId="19" fillId="0" borderId="58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9" xfId="61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8" fillId="34" borderId="50" xfId="0" applyFont="1" applyFill="1" applyBorder="1" applyAlignment="1">
      <alignment horizontal="center" vertical="center"/>
    </xf>
    <xf numFmtId="0" fontId="123" fillId="34" borderId="60" xfId="0" applyFont="1" applyFill="1" applyBorder="1" applyAlignment="1">
      <alignment horizontal="center" vertical="center"/>
    </xf>
    <xf numFmtId="0" fontId="123" fillId="34" borderId="51" xfId="0" applyFont="1" applyFill="1" applyBorder="1" applyAlignment="1">
      <alignment horizontal="center" vertical="center"/>
    </xf>
    <xf numFmtId="0" fontId="123" fillId="34" borderId="50" xfId="0" applyFont="1" applyFill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34" xfId="0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 applyProtection="1">
      <alignment horizontal="center" vertical="center" shrinkToFit="1"/>
      <protection locked="0"/>
    </xf>
    <xf numFmtId="0" fontId="115" fillId="0" borderId="48" xfId="0" applyFont="1" applyBorder="1" applyAlignment="1" applyProtection="1">
      <alignment horizontal="center" vertical="center" shrinkToFit="1"/>
      <protection locked="0"/>
    </xf>
    <xf numFmtId="2" fontId="115" fillId="0" borderId="49" xfId="0" applyNumberFormat="1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 applyProtection="1">
      <alignment horizontal="center" vertical="center" shrinkToFit="1"/>
      <protection locked="0"/>
    </xf>
    <xf numFmtId="2" fontId="115" fillId="0" borderId="16" xfId="0" applyNumberFormat="1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>
      <alignment horizontal="center" vertical="center"/>
    </xf>
    <xf numFmtId="0" fontId="115" fillId="0" borderId="60" xfId="0" applyFont="1" applyBorder="1" applyAlignment="1" applyProtection="1">
      <alignment horizontal="center" vertical="center" shrinkToFit="1"/>
      <protection locked="0"/>
    </xf>
    <xf numFmtId="0" fontId="115" fillId="0" borderId="51" xfId="0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 applyProtection="1">
      <alignment horizontal="center" vertical="center" shrinkToFit="1"/>
      <protection locked="0"/>
    </xf>
    <xf numFmtId="2" fontId="115" fillId="0" borderId="51" xfId="0" applyNumberFormat="1" applyFont="1" applyBorder="1" applyAlignment="1" applyProtection="1">
      <alignment horizontal="center" vertical="center" shrinkToFit="1"/>
      <protection locked="0"/>
    </xf>
    <xf numFmtId="0" fontId="129" fillId="0" borderId="0" xfId="0" applyFont="1" applyFill="1" applyBorder="1" applyAlignment="1">
      <alignment vertical="center"/>
    </xf>
    <xf numFmtId="0" fontId="61" fillId="0" borderId="0" xfId="64" applyFont="1" applyBorder="1" applyAlignment="1">
      <alignment horizontal="centerContinuous" vertical="center"/>
      <protection/>
    </xf>
    <xf numFmtId="0" fontId="64" fillId="0" borderId="0" xfId="64" applyBorder="1" applyAlignment="1" quotePrefix="1">
      <alignment horizontal="centerContinuous"/>
      <protection/>
    </xf>
    <xf numFmtId="0" fontId="64" fillId="0" borderId="0" xfId="64" applyBorder="1" applyAlignment="1">
      <alignment horizontal="centerContinuous"/>
      <protection/>
    </xf>
    <xf numFmtId="0" fontId="64" fillId="0" borderId="0" xfId="64">
      <alignment/>
      <protection/>
    </xf>
    <xf numFmtId="0" fontId="64" fillId="0" borderId="61" xfId="64" applyBorder="1">
      <alignment/>
      <protection/>
    </xf>
    <xf numFmtId="0" fontId="64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64" fillId="0" borderId="0" xfId="64" applyAlignment="1">
      <alignment vertical="center"/>
      <protection/>
    </xf>
    <xf numFmtId="0" fontId="64" fillId="0" borderId="61" xfId="64" applyBorder="1" applyAlignment="1">
      <alignment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68" fillId="0" borderId="30" xfId="64" applyFont="1" applyBorder="1" applyAlignment="1">
      <alignment horizontal="center"/>
      <protection/>
    </xf>
    <xf numFmtId="0" fontId="14" fillId="0" borderId="63" xfId="64" applyFont="1" applyBorder="1" applyAlignment="1" quotePrefix="1">
      <alignment horizontal="centerContinuous" vertical="center"/>
      <protection/>
    </xf>
    <xf numFmtId="0" fontId="14" fillId="0" borderId="63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68" fillId="0" borderId="32" xfId="64" applyFont="1" applyBorder="1" applyAlignment="1">
      <alignment horizontal="center"/>
      <protection/>
    </xf>
    <xf numFmtId="0" fontId="68" fillId="0" borderId="54" xfId="64" applyFont="1" applyBorder="1" applyAlignment="1">
      <alignment horizontal="center" vertical="top"/>
      <protection/>
    </xf>
    <xf numFmtId="0" fontId="68" fillId="0" borderId="37" xfId="64" applyFont="1" applyBorder="1" applyAlignment="1" quotePrefix="1">
      <alignment horizontal="center" vertical="center"/>
      <protection/>
    </xf>
    <xf numFmtId="0" fontId="14" fillId="0" borderId="59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68" fillId="0" borderId="38" xfId="64" applyFont="1" applyBorder="1" applyAlignment="1">
      <alignment vertical="center"/>
      <protection/>
    </xf>
    <xf numFmtId="0" fontId="68" fillId="0" borderId="38" xfId="64" applyFont="1" applyBorder="1" applyAlignment="1">
      <alignment horizontal="left" vertical="center"/>
      <protection/>
    </xf>
    <xf numFmtId="0" fontId="68" fillId="0" borderId="35" xfId="64" applyFont="1" applyBorder="1" applyAlignment="1" quotePrefix="1">
      <alignment horizontal="right" vertical="center"/>
      <protection/>
    </xf>
    <xf numFmtId="0" fontId="70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63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71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72" fillId="0" borderId="0" xfId="64" applyFont="1" applyAlignment="1" quotePrefix="1">
      <alignment horizontal="right"/>
      <protection/>
    </xf>
    <xf numFmtId="0" fontId="72" fillId="0" borderId="0" xfId="64" applyFont="1" applyAlignment="1" quotePrefix="1">
      <alignment horizontal="right" vertical="center"/>
      <protection/>
    </xf>
    <xf numFmtId="0" fontId="72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71" fillId="0" borderId="64" xfId="64" applyFont="1" applyBorder="1" applyAlignment="1">
      <alignment vertical="top"/>
      <protection/>
    </xf>
    <xf numFmtId="0" fontId="68" fillId="0" borderId="64" xfId="64" applyFont="1" applyBorder="1" applyAlignment="1" quotePrefix="1">
      <alignment horizontal="left"/>
      <protection/>
    </xf>
    <xf numFmtId="0" fontId="69" fillId="0" borderId="64" xfId="64" applyFont="1" applyBorder="1" applyAlignment="1" quotePrefix="1">
      <alignment horizontal="left"/>
      <protection/>
    </xf>
    <xf numFmtId="0" fontId="64" fillId="0" borderId="64" xfId="64" applyBorder="1">
      <alignment/>
      <protection/>
    </xf>
    <xf numFmtId="0" fontId="64" fillId="0" borderId="65" xfId="64" applyBorder="1">
      <alignment/>
      <protection/>
    </xf>
    <xf numFmtId="0" fontId="73" fillId="0" borderId="0" xfId="64" applyFont="1" applyFill="1" applyBorder="1" applyAlignment="1">
      <alignment horizontal="center" vertical="center"/>
      <protection/>
    </xf>
    <xf numFmtId="0" fontId="39" fillId="0" borderId="49" xfId="62" applyFont="1" applyBorder="1" applyAlignment="1" applyProtection="1">
      <alignment horizontal="center" vertical="center" shrinkToFit="1"/>
      <protection/>
    </xf>
    <xf numFmtId="0" fontId="39" fillId="0" borderId="16" xfId="62" applyFont="1" applyBorder="1" applyAlignment="1" applyProtection="1">
      <alignment horizontal="center" vertical="center" shrinkToFit="1"/>
      <protection/>
    </xf>
    <xf numFmtId="0" fontId="39" fillId="0" borderId="27" xfId="62" applyFont="1" applyBorder="1" applyAlignment="1" applyProtection="1">
      <alignment horizontal="center" vertical="center" shrinkToFit="1"/>
      <protection/>
    </xf>
    <xf numFmtId="0" fontId="39" fillId="0" borderId="29" xfId="62" applyFont="1" applyBorder="1" applyAlignment="1" applyProtection="1">
      <alignment horizontal="center" vertical="center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39" fillId="0" borderId="67" xfId="62" applyFont="1" applyBorder="1" applyAlignment="1" applyProtection="1">
      <alignment horizontal="center" vertical="center"/>
      <protection/>
    </xf>
    <xf numFmtId="0" fontId="39" fillId="0" borderId="68" xfId="62" applyFont="1" applyBorder="1" applyAlignment="1" applyProtection="1">
      <alignment horizontal="center" vertical="center" shrinkToFit="1"/>
      <protection/>
    </xf>
    <xf numFmtId="0" fontId="39" fillId="0" borderId="60" xfId="62" applyFont="1" applyBorder="1" applyAlignment="1" applyProtection="1">
      <alignment horizontal="center" vertical="center"/>
      <protection/>
    </xf>
    <xf numFmtId="0" fontId="39" fillId="0" borderId="51" xfId="62" applyFont="1" applyBorder="1" applyAlignment="1" applyProtection="1">
      <alignment horizontal="center" vertical="center" shrinkToFit="1"/>
      <protection/>
    </xf>
    <xf numFmtId="0" fontId="124" fillId="0" borderId="0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71" xfId="0" applyFont="1" applyBorder="1" applyAlignment="1">
      <alignment horizontal="center" vertical="center"/>
    </xf>
    <xf numFmtId="0" fontId="124" fillId="0" borderId="72" xfId="0" applyFont="1" applyBorder="1" applyAlignment="1">
      <alignment horizontal="center" vertical="center"/>
    </xf>
    <xf numFmtId="0" fontId="124" fillId="0" borderId="73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 shrinkToFit="1"/>
    </xf>
    <xf numFmtId="0" fontId="124" fillId="0" borderId="67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4" fillId="0" borderId="74" xfId="0" applyFont="1" applyBorder="1" applyAlignment="1">
      <alignment vertical="center"/>
    </xf>
    <xf numFmtId="0" fontId="124" fillId="0" borderId="75" xfId="0" applyFont="1" applyBorder="1" applyAlignment="1">
      <alignment vertical="center"/>
    </xf>
    <xf numFmtId="0" fontId="124" fillId="0" borderId="76" xfId="0" applyFont="1" applyBorder="1" applyAlignment="1">
      <alignment vertical="center"/>
    </xf>
    <xf numFmtId="0" fontId="124" fillId="0" borderId="77" xfId="0" applyFont="1" applyBorder="1" applyAlignment="1">
      <alignment vertical="center"/>
    </xf>
    <xf numFmtId="0" fontId="124" fillId="0" borderId="78" xfId="0" applyFont="1" applyBorder="1" applyAlignment="1">
      <alignment vertical="center"/>
    </xf>
    <xf numFmtId="0" fontId="124" fillId="0" borderId="79" xfId="0" applyFont="1" applyBorder="1" applyAlignment="1">
      <alignment vertical="center"/>
    </xf>
    <xf numFmtId="0" fontId="124" fillId="0" borderId="66" xfId="0" applyFont="1" applyBorder="1" applyAlignment="1">
      <alignment vertical="center"/>
    </xf>
    <xf numFmtId="0" fontId="124" fillId="0" borderId="80" xfId="0" applyFont="1" applyBorder="1" applyAlignment="1">
      <alignment horizontal="center" vertical="center"/>
    </xf>
    <xf numFmtId="0" fontId="124" fillId="0" borderId="81" xfId="0" applyFont="1" applyBorder="1" applyAlignment="1">
      <alignment horizontal="center" vertical="center"/>
    </xf>
    <xf numFmtId="0" fontId="124" fillId="0" borderId="82" xfId="0" applyFont="1" applyBorder="1" applyAlignment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124" fillId="0" borderId="85" xfId="0" applyFont="1" applyBorder="1" applyAlignment="1">
      <alignment horizontal="center" vertical="center"/>
    </xf>
    <xf numFmtId="0" fontId="7" fillId="0" borderId="80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36" fillId="0" borderId="0" xfId="62" applyFont="1" applyBorder="1" applyAlignment="1" applyProtection="1">
      <alignment vertical="center"/>
      <protection/>
    </xf>
    <xf numFmtId="0" fontId="115" fillId="0" borderId="86" xfId="0" applyFont="1" applyBorder="1" applyAlignment="1">
      <alignment horizontal="center" vertical="center"/>
    </xf>
    <xf numFmtId="0" fontId="115" fillId="0" borderId="87" xfId="0" applyFont="1" applyBorder="1" applyAlignment="1" applyProtection="1">
      <alignment horizontal="center" vertical="center" shrinkToFit="1"/>
      <protection locked="0"/>
    </xf>
    <xf numFmtId="0" fontId="115" fillId="0" borderId="53" xfId="0" applyFont="1" applyBorder="1" applyAlignment="1" applyProtection="1">
      <alignment horizontal="center" vertical="center" shrinkToFit="1"/>
      <protection locked="0"/>
    </xf>
    <xf numFmtId="0" fontId="115" fillId="0" borderId="86" xfId="0" applyFont="1" applyBorder="1" applyAlignment="1" applyProtection="1">
      <alignment horizontal="center" vertical="center" shrinkToFit="1"/>
      <protection locked="0"/>
    </xf>
    <xf numFmtId="2" fontId="115" fillId="0" borderId="53" xfId="0" applyNumberFormat="1" applyFont="1" applyBorder="1" applyAlignment="1" applyProtection="1">
      <alignment horizontal="center" vertical="center" shrinkToFit="1"/>
      <protection locked="0"/>
    </xf>
    <xf numFmtId="49" fontId="63" fillId="0" borderId="38" xfId="64" applyNumberFormat="1" applyFont="1" applyBorder="1" applyAlignment="1">
      <alignment horizontal="left" vertical="center"/>
      <protection/>
    </xf>
    <xf numFmtId="14" fontId="14" fillId="0" borderId="63" xfId="64" applyNumberFormat="1" applyFont="1" applyBorder="1" applyAlignment="1" quotePrefix="1">
      <alignment horizontal="center" vertical="center" shrinkToFit="1"/>
      <protection/>
    </xf>
    <xf numFmtId="0" fontId="65" fillId="35" borderId="74" xfId="64" applyFont="1" applyFill="1" applyBorder="1" applyAlignment="1">
      <alignment horizontal="center" vertical="center"/>
      <protection/>
    </xf>
    <xf numFmtId="0" fontId="63" fillId="35" borderId="52" xfId="64" applyFont="1" applyFill="1" applyBorder="1" applyAlignment="1">
      <alignment horizontal="center" vertical="center"/>
      <protection/>
    </xf>
    <xf numFmtId="0" fontId="63" fillId="35" borderId="63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2" xfId="64" applyFont="1" applyFill="1" applyBorder="1" applyAlignment="1">
      <alignment horizontal="centerContinuous" vertical="center"/>
      <protection/>
    </xf>
    <xf numFmtId="0" fontId="14" fillId="35" borderId="88" xfId="64" applyFont="1" applyFill="1" applyBorder="1" applyAlignment="1">
      <alignment horizontal="centerContinuous" vertical="center"/>
      <protection/>
    </xf>
    <xf numFmtId="0" fontId="67" fillId="35" borderId="37" xfId="64" applyFont="1" applyFill="1" applyBorder="1" applyAlignment="1">
      <alignment horizontal="center" vertical="center"/>
      <protection/>
    </xf>
    <xf numFmtId="0" fontId="68" fillId="35" borderId="59" xfId="64" applyFont="1" applyFill="1" applyBorder="1" applyAlignment="1">
      <alignment horizontal="center" vertical="center"/>
      <protection/>
    </xf>
    <xf numFmtId="0" fontId="124" fillId="0" borderId="0" xfId="0" applyFont="1" applyBorder="1" applyAlignment="1">
      <alignment vertical="center"/>
    </xf>
    <xf numFmtId="0" fontId="124" fillId="0" borderId="43" xfId="0" applyFont="1" applyBorder="1" applyAlignment="1">
      <alignment vertical="center" shrinkToFit="1"/>
    </xf>
    <xf numFmtId="0" fontId="124" fillId="0" borderId="40" xfId="0" applyFont="1" applyBorder="1" applyAlignment="1">
      <alignment vertical="center" shrinkToFit="1"/>
    </xf>
    <xf numFmtId="0" fontId="124" fillId="0" borderId="42" xfId="0" applyFont="1" applyBorder="1" applyAlignment="1">
      <alignment vertical="center" shrinkToFit="1"/>
    </xf>
    <xf numFmtId="0" fontId="124" fillId="0" borderId="39" xfId="0" applyFont="1" applyBorder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24" fillId="0" borderId="28" xfId="0" applyFont="1" applyBorder="1" applyAlignment="1">
      <alignment vertical="center" shrinkToFit="1"/>
    </xf>
    <xf numFmtId="0" fontId="130" fillId="0" borderId="0" xfId="0" applyFont="1" applyAlignment="1">
      <alignment vertical="center"/>
    </xf>
    <xf numFmtId="0" fontId="131" fillId="34" borderId="89" xfId="0" applyFont="1" applyFill="1" applyBorder="1" applyAlignment="1">
      <alignment vertical="center" shrinkToFit="1"/>
    </xf>
    <xf numFmtId="0" fontId="39" fillId="0" borderId="28" xfId="62" applyFont="1" applyBorder="1" applyAlignment="1" applyProtection="1">
      <alignment horizontal="center" vertical="center" shrinkToFit="1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39" fillId="0" borderId="67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 shrinkToFit="1"/>
      <protection/>
    </xf>
    <xf numFmtId="0" fontId="39" fillId="0" borderId="60" xfId="62" applyFont="1" applyBorder="1" applyAlignment="1" applyProtection="1">
      <alignment horizontal="center" vertical="center" shrinkToFit="1"/>
      <protection/>
    </xf>
    <xf numFmtId="0" fontId="39" fillId="0" borderId="15" xfId="62" applyFont="1" applyBorder="1" applyAlignment="1" applyProtection="1">
      <alignment horizontal="center" vertical="center" shrinkToFit="1"/>
      <protection/>
    </xf>
    <xf numFmtId="0" fontId="36" fillId="0" borderId="0" xfId="62" applyFont="1" applyBorder="1" applyAlignment="1" applyProtection="1">
      <alignment horizontal="center" vertical="center"/>
      <protection/>
    </xf>
    <xf numFmtId="0" fontId="115" fillId="0" borderId="90" xfId="0" applyFont="1" applyBorder="1" applyAlignment="1">
      <alignment horizontal="center" vertical="center"/>
    </xf>
    <xf numFmtId="0" fontId="132" fillId="34" borderId="91" xfId="0" applyFont="1" applyFill="1" applyBorder="1" applyAlignment="1">
      <alignment horizontal="center" vertical="center"/>
    </xf>
    <xf numFmtId="0" fontId="115" fillId="36" borderId="15" xfId="0" applyFont="1" applyFill="1" applyBorder="1" applyAlignment="1">
      <alignment horizontal="center" vertical="center" wrapText="1"/>
    </xf>
    <xf numFmtId="49" fontId="123" fillId="36" borderId="60" xfId="0" applyNumberFormat="1" applyFont="1" applyFill="1" applyBorder="1" applyAlignment="1">
      <alignment horizontal="center" vertical="center"/>
    </xf>
    <xf numFmtId="0" fontId="115" fillId="0" borderId="92" xfId="0" applyNumberFormat="1" applyFont="1" applyBorder="1" applyAlignment="1" applyProtection="1">
      <alignment horizontal="center" vertical="center" shrinkToFit="1"/>
      <protection locked="0"/>
    </xf>
    <xf numFmtId="49" fontId="115" fillId="0" borderId="93" xfId="0" applyNumberFormat="1" applyFont="1" applyBorder="1" applyAlignment="1" applyProtection="1">
      <alignment horizontal="center" vertical="center" shrinkToFit="1"/>
      <protection locked="0"/>
    </xf>
    <xf numFmtId="49" fontId="115" fillId="0" borderId="94" xfId="0" applyNumberFormat="1" applyFont="1" applyBorder="1" applyAlignment="1" applyProtection="1">
      <alignment horizontal="center" vertical="center" shrinkToFit="1"/>
      <protection locked="0"/>
    </xf>
    <xf numFmtId="49" fontId="115" fillId="0" borderId="95" xfId="0" applyNumberFormat="1" applyFont="1" applyBorder="1" applyAlignment="1" applyProtection="1">
      <alignment horizontal="center" vertical="center" shrinkToFit="1"/>
      <protection locked="0"/>
    </xf>
    <xf numFmtId="49" fontId="115" fillId="0" borderId="96" xfId="0" applyNumberFormat="1" applyFont="1" applyBorder="1" applyAlignment="1" applyProtection="1">
      <alignment horizontal="center" vertical="center" shrinkToFit="1"/>
      <protection locked="0"/>
    </xf>
    <xf numFmtId="49" fontId="115" fillId="0" borderId="92" xfId="0" applyNumberFormat="1" applyFont="1" applyBorder="1" applyAlignment="1" applyProtection="1">
      <alignment horizontal="center" vertical="center" shrinkToFit="1"/>
      <protection locked="0"/>
    </xf>
    <xf numFmtId="0" fontId="5" fillId="0" borderId="64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36" fillId="0" borderId="33" xfId="62" applyFont="1" applyBorder="1" applyAlignment="1" applyProtection="1">
      <alignment vertical="center"/>
      <protection/>
    </xf>
    <xf numFmtId="0" fontId="115" fillId="0" borderId="90" xfId="0" applyFont="1" applyBorder="1" applyAlignment="1" applyProtection="1">
      <alignment horizontal="center" vertical="center"/>
      <protection locked="0"/>
    </xf>
    <xf numFmtId="0" fontId="115" fillId="0" borderId="97" xfId="0" applyFont="1" applyBorder="1" applyAlignment="1" applyProtection="1">
      <alignment horizontal="center" vertical="center"/>
      <protection locked="0"/>
    </xf>
    <xf numFmtId="0" fontId="115" fillId="0" borderId="98" xfId="0" applyFont="1" applyBorder="1" applyAlignment="1" applyProtection="1">
      <alignment horizontal="center" vertical="center"/>
      <protection locked="0"/>
    </xf>
    <xf numFmtId="0" fontId="115" fillId="0" borderId="99" xfId="0" applyFont="1" applyBorder="1" applyAlignment="1" applyProtection="1">
      <alignment horizontal="center" vertical="center"/>
      <protection locked="0"/>
    </xf>
    <xf numFmtId="0" fontId="115" fillId="0" borderId="91" xfId="0" applyFont="1" applyBorder="1" applyAlignment="1" applyProtection="1">
      <alignment horizontal="center" vertical="center"/>
      <protection locked="0"/>
    </xf>
    <xf numFmtId="0" fontId="115" fillId="0" borderId="100" xfId="0" applyFont="1" applyBorder="1" applyAlignment="1" applyProtection="1">
      <alignment horizontal="center" vertical="center"/>
      <protection locked="0"/>
    </xf>
    <xf numFmtId="0" fontId="133" fillId="0" borderId="0" xfId="43" applyFont="1" applyBorder="1" applyAlignment="1">
      <alignment horizontal="center" vertical="top"/>
    </xf>
    <xf numFmtId="0" fontId="134" fillId="0" borderId="0" xfId="0" applyFont="1" applyBorder="1" applyAlignment="1">
      <alignment horizontal="center" vertical="top"/>
    </xf>
    <xf numFmtId="0" fontId="135" fillId="33" borderId="0" xfId="0" applyFont="1" applyFill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58" fontId="121" fillId="0" borderId="12" xfId="0" applyNumberFormat="1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shrinkToFit="1"/>
    </xf>
    <xf numFmtId="0" fontId="136" fillId="0" borderId="101" xfId="0" applyFont="1" applyFill="1" applyBorder="1" applyAlignment="1">
      <alignment horizontal="center" vertical="center" shrinkToFit="1"/>
    </xf>
    <xf numFmtId="0" fontId="136" fillId="0" borderId="102" xfId="0" applyFont="1" applyFill="1" applyBorder="1" applyAlignment="1">
      <alignment horizontal="center" vertical="center" shrinkToFit="1"/>
    </xf>
    <xf numFmtId="0" fontId="136" fillId="0" borderId="103" xfId="0" applyFont="1" applyFill="1" applyBorder="1" applyAlignment="1">
      <alignment horizontal="center" vertical="center" shrinkToFit="1"/>
    </xf>
    <xf numFmtId="0" fontId="136" fillId="0" borderId="104" xfId="0" applyFont="1" applyFill="1" applyBorder="1" applyAlignment="1">
      <alignment horizontal="center" vertical="center" shrinkToFit="1"/>
    </xf>
    <xf numFmtId="0" fontId="136" fillId="0" borderId="0" xfId="0" applyFont="1" applyFill="1" applyBorder="1" applyAlignment="1">
      <alignment horizontal="center" vertical="center" shrinkToFit="1"/>
    </xf>
    <xf numFmtId="0" fontId="136" fillId="0" borderId="105" xfId="0" applyFont="1" applyFill="1" applyBorder="1" applyAlignment="1">
      <alignment horizontal="center" vertical="center" shrinkToFit="1"/>
    </xf>
    <xf numFmtId="0" fontId="136" fillId="0" borderId="106" xfId="0" applyFont="1" applyFill="1" applyBorder="1" applyAlignment="1">
      <alignment horizontal="center" vertical="center" shrinkToFit="1"/>
    </xf>
    <xf numFmtId="0" fontId="136" fillId="0" borderId="107" xfId="0" applyFont="1" applyFill="1" applyBorder="1" applyAlignment="1">
      <alignment horizontal="center" vertical="center" shrinkToFit="1"/>
    </xf>
    <xf numFmtId="0" fontId="136" fillId="0" borderId="108" xfId="0" applyFont="1" applyFill="1" applyBorder="1" applyAlignment="1">
      <alignment horizontal="center" vertical="center" shrinkToFit="1"/>
    </xf>
    <xf numFmtId="0" fontId="121" fillId="0" borderId="11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8" fillId="34" borderId="109" xfId="0" applyFont="1" applyFill="1" applyBorder="1" applyAlignment="1">
      <alignment horizontal="center" vertical="center"/>
    </xf>
    <xf numFmtId="0" fontId="138" fillId="34" borderId="110" xfId="0" applyFont="1" applyFill="1" applyBorder="1" applyAlignment="1">
      <alignment horizontal="center" vertical="center"/>
    </xf>
    <xf numFmtId="0" fontId="139" fillId="0" borderId="0" xfId="0" applyFont="1" applyAlignment="1">
      <alignment vertical="center"/>
    </xf>
    <xf numFmtId="0" fontId="120" fillId="0" borderId="1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Fill="1" applyBorder="1" applyAlignment="1" applyProtection="1">
      <alignment horizontal="center" vertical="center"/>
      <protection locked="0"/>
    </xf>
    <xf numFmtId="0" fontId="120" fillId="0" borderId="29" xfId="0" applyFont="1" applyFill="1" applyBorder="1" applyAlignment="1" applyProtection="1">
      <alignment horizontal="center" vertical="center"/>
      <protection locked="0"/>
    </xf>
    <xf numFmtId="0" fontId="120" fillId="37" borderId="14" xfId="0" applyFont="1" applyFill="1" applyBorder="1" applyAlignment="1" applyProtection="1">
      <alignment horizontal="center" vertical="center"/>
      <protection/>
    </xf>
    <xf numFmtId="0" fontId="120" fillId="37" borderId="15" xfId="0" applyFont="1" applyFill="1" applyBorder="1" applyAlignment="1" applyProtection="1">
      <alignment horizontal="center" vertical="center"/>
      <protection/>
    </xf>
    <xf numFmtId="0" fontId="120" fillId="37" borderId="16" xfId="0" applyFont="1" applyFill="1" applyBorder="1" applyAlignment="1" applyProtection="1">
      <alignment horizontal="center" vertical="center"/>
      <protection/>
    </xf>
    <xf numFmtId="0" fontId="115" fillId="0" borderId="26" xfId="0" applyFont="1" applyBorder="1" applyAlignment="1">
      <alignment horizontal="distributed" vertical="center" indent="1"/>
    </xf>
    <xf numFmtId="0" fontId="115" fillId="0" borderId="111" xfId="0" applyFont="1" applyBorder="1" applyAlignment="1">
      <alignment horizontal="distributed" vertical="center" indent="1"/>
    </xf>
    <xf numFmtId="0" fontId="120" fillId="34" borderId="17" xfId="0" applyFont="1" applyFill="1" applyBorder="1" applyAlignment="1" applyProtection="1">
      <alignment horizontal="center" vertical="center"/>
      <protection locked="0"/>
    </xf>
    <xf numFmtId="0" fontId="120" fillId="34" borderId="26" xfId="0" applyFont="1" applyFill="1" applyBorder="1" applyAlignment="1" applyProtection="1">
      <alignment horizontal="center" vertical="center"/>
      <protection locked="0"/>
    </xf>
    <xf numFmtId="0" fontId="120" fillId="34" borderId="27" xfId="0" applyFont="1" applyFill="1" applyBorder="1" applyAlignment="1" applyProtection="1">
      <alignment horizontal="center" vertical="center"/>
      <protection locked="0"/>
    </xf>
    <xf numFmtId="0" fontId="120" fillId="34" borderId="55" xfId="0" applyFont="1" applyFill="1" applyBorder="1" applyAlignment="1" applyProtection="1">
      <alignment horizontal="center" vertical="center" shrinkToFit="1"/>
      <protection locked="0"/>
    </xf>
    <xf numFmtId="0" fontId="120" fillId="34" borderId="12" xfId="0" applyFont="1" applyFill="1" applyBorder="1" applyAlignment="1" applyProtection="1">
      <alignment horizontal="center" vertical="center" shrinkToFit="1"/>
      <protection locked="0"/>
    </xf>
    <xf numFmtId="0" fontId="120" fillId="34" borderId="46" xfId="0" applyFont="1" applyFill="1" applyBorder="1" applyAlignment="1" applyProtection="1">
      <alignment horizontal="center" vertical="center" shrinkToFit="1"/>
      <protection locked="0"/>
    </xf>
    <xf numFmtId="0" fontId="120" fillId="0" borderId="17" xfId="0" applyFont="1" applyFill="1" applyBorder="1" applyAlignment="1" applyProtection="1">
      <alignment horizontal="center" vertical="center"/>
      <protection locked="0"/>
    </xf>
    <xf numFmtId="0" fontId="120" fillId="0" borderId="26" xfId="0" applyFont="1" applyFill="1" applyBorder="1" applyAlignment="1" applyProtection="1">
      <alignment horizontal="center" vertical="center"/>
      <protection locked="0"/>
    </xf>
    <xf numFmtId="0" fontId="120" fillId="0" borderId="27" xfId="0" applyFont="1" applyFill="1" applyBorder="1" applyAlignment="1" applyProtection="1">
      <alignment horizontal="center" vertical="center"/>
      <protection locked="0"/>
    </xf>
    <xf numFmtId="0" fontId="112" fillId="0" borderId="0" xfId="61" applyAlignment="1" applyProtection="1">
      <alignment horizontal="center" vertical="center"/>
      <protection/>
    </xf>
    <xf numFmtId="0" fontId="118" fillId="0" borderId="0" xfId="61" applyFont="1" applyAlignment="1" applyProtection="1">
      <alignment horizontal="center" vertical="center"/>
      <protection/>
    </xf>
    <xf numFmtId="0" fontId="140" fillId="33" borderId="0" xfId="61" applyFont="1" applyFill="1" applyAlignment="1" applyProtection="1">
      <alignment horizontal="center" vertical="center"/>
      <protection/>
    </xf>
    <xf numFmtId="0" fontId="53" fillId="0" borderId="0" xfId="61" applyFont="1" applyBorder="1" applyAlignment="1" applyProtection="1">
      <alignment horizontal="distributed" vertical="center" indent="8" shrinkToFit="1"/>
      <protection/>
    </xf>
    <xf numFmtId="0" fontId="5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125" fillId="0" borderId="111" xfId="0" applyFont="1" applyBorder="1" applyAlignment="1" applyProtection="1">
      <alignment horizontal="center" vertical="center" shrinkToFit="1"/>
      <protection/>
    </xf>
    <xf numFmtId="0" fontId="125" fillId="0" borderId="12" xfId="0" applyFont="1" applyBorder="1" applyAlignment="1" applyProtection="1">
      <alignment horizontal="center" vertical="center" shrinkToFit="1"/>
      <protection/>
    </xf>
    <xf numFmtId="0" fontId="125" fillId="0" borderId="97" xfId="0" applyFont="1" applyBorder="1" applyAlignment="1" applyProtection="1">
      <alignment horizontal="center" vertical="center" shrinkToFit="1"/>
      <protection/>
    </xf>
    <xf numFmtId="0" fontId="55" fillId="0" borderId="63" xfId="61" applyNumberFormat="1" applyFont="1" applyBorder="1" applyAlignment="1" applyProtection="1">
      <alignment horizontal="center" vertical="center"/>
      <protection/>
    </xf>
    <xf numFmtId="0" fontId="55" fillId="0" borderId="88" xfId="61" applyNumberFormat="1" applyFont="1" applyBorder="1" applyAlignment="1" applyProtection="1">
      <alignment horizontal="center" vertical="center"/>
      <protection/>
    </xf>
    <xf numFmtId="0" fontId="7" fillId="0" borderId="112" xfId="61" applyFont="1" applyBorder="1" applyAlignment="1" applyProtection="1">
      <alignment horizontal="center" vertical="center" shrinkToFit="1"/>
      <protection/>
    </xf>
    <xf numFmtId="0" fontId="7" fillId="0" borderId="113" xfId="61" applyFont="1" applyBorder="1" applyAlignment="1" applyProtection="1">
      <alignment horizontal="center" vertical="center" shrinkToFit="1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63" xfId="61" applyFont="1" applyBorder="1" applyAlignment="1" applyProtection="1">
      <alignment horizontal="center" vertical="center"/>
      <protection/>
    </xf>
    <xf numFmtId="0" fontId="9" fillId="0" borderId="88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5" xfId="61" applyFont="1" applyBorder="1" applyAlignment="1" applyProtection="1">
      <alignment horizontal="center" vertical="center"/>
      <protection/>
    </xf>
    <xf numFmtId="0" fontId="19" fillId="0" borderId="116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40" fillId="33" borderId="0" xfId="61" applyFont="1" applyFill="1" applyAlignment="1">
      <alignment horizontal="center" vertical="center" shrinkToFit="1"/>
      <protection/>
    </xf>
    <xf numFmtId="0" fontId="35" fillId="0" borderId="0" xfId="62" applyFont="1" applyAlignment="1" applyProtection="1">
      <alignment horizontal="center" vertical="center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39" fillId="0" borderId="26" xfId="62" applyFont="1" applyBorder="1" applyAlignment="1" applyProtection="1">
      <alignment horizontal="center" vertical="center" shrinkToFit="1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36" fillId="0" borderId="30" xfId="62" applyFont="1" applyBorder="1" applyAlignment="1" applyProtection="1">
      <alignment horizontal="center" vertical="center"/>
      <protection/>
    </xf>
    <xf numFmtId="0" fontId="36" fillId="0" borderId="31" xfId="62" applyFont="1" applyBorder="1" applyAlignment="1" applyProtection="1">
      <alignment horizontal="center" vertical="center"/>
      <protection/>
    </xf>
    <xf numFmtId="0" fontId="36" fillId="0" borderId="37" xfId="62" applyFont="1" applyBorder="1" applyAlignment="1" applyProtection="1">
      <alignment horizontal="center" vertical="center"/>
      <protection/>
    </xf>
    <xf numFmtId="0" fontId="36" fillId="0" borderId="35" xfId="62" applyFont="1" applyBorder="1" applyAlignment="1" applyProtection="1">
      <alignment horizontal="center" vertical="center"/>
      <protection/>
    </xf>
    <xf numFmtId="0" fontId="37" fillId="0" borderId="30" xfId="62" applyFont="1" applyBorder="1" applyAlignment="1" applyProtection="1">
      <alignment horizontal="center" vertical="center" shrinkToFit="1"/>
      <protection/>
    </xf>
    <xf numFmtId="0" fontId="37" fillId="0" borderId="36" xfId="62" applyFont="1" applyBorder="1" applyAlignment="1" applyProtection="1">
      <alignment horizontal="center" vertical="center" shrinkToFit="1"/>
      <protection/>
    </xf>
    <xf numFmtId="0" fontId="37" fillId="0" borderId="31" xfId="62" applyFont="1" applyBorder="1" applyAlignment="1" applyProtection="1">
      <alignment horizontal="center" vertical="center" shrinkToFit="1"/>
      <protection/>
    </xf>
    <xf numFmtId="0" fontId="37" fillId="0" borderId="37" xfId="62" applyFont="1" applyBorder="1" applyAlignment="1" applyProtection="1">
      <alignment horizontal="center" vertical="center" shrinkToFit="1"/>
      <protection/>
    </xf>
    <xf numFmtId="0" fontId="37" fillId="0" borderId="38" xfId="62" applyFont="1" applyBorder="1" applyAlignment="1" applyProtection="1">
      <alignment horizontal="center" vertical="center" shrinkToFit="1"/>
      <protection/>
    </xf>
    <xf numFmtId="0" fontId="37" fillId="0" borderId="35" xfId="62" applyFont="1" applyBorder="1" applyAlignment="1" applyProtection="1">
      <alignment horizontal="center" vertical="center" shrinkToFit="1"/>
      <protection/>
    </xf>
    <xf numFmtId="0" fontId="37" fillId="0" borderId="30" xfId="62" applyFont="1" applyBorder="1" applyAlignment="1" applyProtection="1">
      <alignment horizontal="center" vertical="center"/>
      <protection/>
    </xf>
    <xf numFmtId="0" fontId="37" fillId="0" borderId="36" xfId="62" applyFont="1" applyBorder="1" applyAlignment="1" applyProtection="1">
      <alignment horizontal="center" vertical="center"/>
      <protection/>
    </xf>
    <xf numFmtId="0" fontId="37" fillId="0" borderId="31" xfId="62" applyFont="1" applyBorder="1" applyAlignment="1" applyProtection="1">
      <alignment horizontal="center" vertical="center"/>
      <protection/>
    </xf>
    <xf numFmtId="0" fontId="37" fillId="0" borderId="37" xfId="62" applyFont="1" applyBorder="1" applyAlignment="1" applyProtection="1">
      <alignment horizontal="center" vertical="center"/>
      <protection/>
    </xf>
    <xf numFmtId="0" fontId="37" fillId="0" borderId="38" xfId="62" applyFont="1" applyBorder="1" applyAlignment="1" applyProtection="1">
      <alignment horizontal="center" vertical="center"/>
      <protection/>
    </xf>
    <xf numFmtId="0" fontId="37" fillId="0" borderId="35" xfId="62" applyFont="1" applyBorder="1" applyAlignment="1" applyProtection="1">
      <alignment horizontal="center" vertical="center"/>
      <protection/>
    </xf>
    <xf numFmtId="0" fontId="39" fillId="0" borderId="117" xfId="62" applyFont="1" applyBorder="1" applyAlignment="1" applyProtection="1">
      <alignment horizontal="center" vertical="center" shrinkToFit="1"/>
      <protection/>
    </xf>
    <xf numFmtId="0" fontId="39" fillId="0" borderId="36" xfId="62" applyFont="1" applyBorder="1" applyAlignment="1" applyProtection="1">
      <alignment horizontal="center" vertical="center" shrinkToFit="1"/>
      <protection/>
    </xf>
    <xf numFmtId="0" fontId="39" fillId="0" borderId="118" xfId="62" applyFont="1" applyBorder="1" applyAlignment="1" applyProtection="1">
      <alignment horizontal="center" vertical="center" shrinkToFit="1"/>
      <protection/>
    </xf>
    <xf numFmtId="0" fontId="36" fillId="0" borderId="0" xfId="62" applyFont="1" applyBorder="1" applyAlignment="1" applyProtection="1">
      <alignment horizontal="center" vertical="center"/>
      <protection/>
    </xf>
    <xf numFmtId="0" fontId="36" fillId="0" borderId="11" xfId="62" applyFont="1" applyBorder="1" applyAlignment="1" applyProtection="1">
      <alignment horizontal="center" vertical="center"/>
      <protection/>
    </xf>
    <xf numFmtId="0" fontId="38" fillId="0" borderId="0" xfId="62" applyFont="1" applyBorder="1" applyAlignment="1" applyProtection="1">
      <alignment horizontal="center" vertical="center"/>
      <protection/>
    </xf>
    <xf numFmtId="0" fontId="38" fillId="0" borderId="11" xfId="62" applyFont="1" applyBorder="1" applyAlignment="1" applyProtection="1">
      <alignment horizontal="center" vertical="center"/>
      <protection/>
    </xf>
    <xf numFmtId="0" fontId="37" fillId="0" borderId="119" xfId="62" applyFont="1" applyBorder="1" applyAlignment="1" applyProtection="1">
      <alignment horizontal="center" vertical="center"/>
      <protection/>
    </xf>
    <xf numFmtId="0" fontId="37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80" xfId="62" applyBorder="1" applyAlignment="1" applyProtection="1">
      <alignment horizontal="center" vertical="center"/>
      <protection/>
    </xf>
    <xf numFmtId="0" fontId="11" fillId="0" borderId="67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39" fillId="0" borderId="59" xfId="62" applyFont="1" applyBorder="1" applyAlignment="1" applyProtection="1">
      <alignment horizontal="center" vertical="center" shrinkToFit="1"/>
      <protection/>
    </xf>
    <xf numFmtId="0" fontId="39" fillId="0" borderId="38" xfId="62" applyFont="1" applyBorder="1" applyAlignment="1" applyProtection="1">
      <alignment horizontal="center" vertical="center" shrinkToFit="1"/>
      <protection/>
    </xf>
    <xf numFmtId="0" fontId="39" fillId="0" borderId="100" xfId="62" applyFont="1" applyBorder="1" applyAlignment="1" applyProtection="1">
      <alignment horizontal="center" vertical="center" shrinkToFit="1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0" xfId="62" applyBorder="1" applyAlignment="1" applyProtection="1">
      <alignment horizontal="center" vertical="center"/>
      <protection/>
    </xf>
    <xf numFmtId="0" fontId="38" fillId="0" borderId="63" xfId="62" applyFont="1" applyBorder="1" applyAlignment="1" applyProtection="1">
      <alignment horizontal="distributed" vertical="center" indent="8"/>
      <protection/>
    </xf>
    <xf numFmtId="0" fontId="38" fillId="0" borderId="62" xfId="62" applyFont="1" applyBorder="1" applyAlignment="1" applyProtection="1">
      <alignment horizontal="distributed" vertical="center" indent="8"/>
      <protection/>
    </xf>
    <xf numFmtId="0" fontId="38" fillId="0" borderId="88" xfId="62" applyFont="1" applyBorder="1" applyAlignment="1" applyProtection="1">
      <alignment horizontal="distributed" vertical="center" indent="8"/>
      <protection/>
    </xf>
    <xf numFmtId="0" fontId="39" fillId="0" borderId="112" xfId="62" applyFont="1" applyBorder="1" applyAlignment="1" applyProtection="1">
      <alignment horizontal="center" vertical="center" shrinkToFit="1"/>
      <protection/>
    </xf>
    <xf numFmtId="0" fontId="39" fillId="0" borderId="113" xfId="62" applyFont="1" applyBorder="1" applyAlignment="1" applyProtection="1">
      <alignment horizontal="center" vertical="center" shrinkToFit="1"/>
      <protection/>
    </xf>
    <xf numFmtId="0" fontId="39" fillId="0" borderId="121" xfId="62" applyFont="1" applyBorder="1" applyAlignment="1" applyProtection="1">
      <alignment horizontal="center" vertical="center" shrinkToFit="1"/>
      <protection/>
    </xf>
    <xf numFmtId="0" fontId="36" fillId="0" borderId="122" xfId="62" applyFont="1" applyBorder="1" applyAlignment="1" applyProtection="1">
      <alignment horizontal="center" vertical="center"/>
      <protection/>
    </xf>
    <xf numFmtId="0" fontId="36" fillId="0" borderId="123" xfId="62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90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66" fillId="35" borderId="63" xfId="64" applyFont="1" applyFill="1" applyBorder="1" applyAlignment="1">
      <alignment horizontal="center" vertical="center"/>
      <protection/>
    </xf>
    <xf numFmtId="0" fontId="66" fillId="35" borderId="62" xfId="64" applyFont="1" applyFill="1" applyBorder="1" applyAlignment="1">
      <alignment horizontal="center" vertical="center"/>
      <protection/>
    </xf>
    <xf numFmtId="0" fontId="66" fillId="35" borderId="88" xfId="64" applyFont="1" applyFill="1" applyBorder="1" applyAlignment="1">
      <alignment horizontal="center" vertical="center"/>
      <protection/>
    </xf>
    <xf numFmtId="0" fontId="67" fillId="35" borderId="115" xfId="64" applyFont="1" applyFill="1" applyBorder="1" applyAlignment="1">
      <alignment horizontal="center" vertical="center"/>
      <protection/>
    </xf>
    <xf numFmtId="0" fontId="67" fillId="35" borderId="120" xfId="64" applyFont="1" applyFill="1" applyBorder="1" applyAlignment="1">
      <alignment horizontal="center" vertical="center"/>
      <protection/>
    </xf>
    <xf numFmtId="0" fontId="67" fillId="35" borderId="116" xfId="64" applyFont="1" applyFill="1" applyBorder="1" applyAlignment="1">
      <alignment horizontal="center" vertical="center"/>
      <protection/>
    </xf>
    <xf numFmtId="0" fontId="68" fillId="35" borderId="66" xfId="64" applyFont="1" applyFill="1" applyBorder="1" applyAlignment="1">
      <alignment horizontal="center" vertical="center"/>
      <protection/>
    </xf>
    <xf numFmtId="0" fontId="68" fillId="35" borderId="120" xfId="64" applyFont="1" applyFill="1" applyBorder="1" applyAlignment="1" quotePrefix="1">
      <alignment horizontal="center" vertical="center"/>
      <protection/>
    </xf>
    <xf numFmtId="0" fontId="68" fillId="35" borderId="116" xfId="64" applyFont="1" applyFill="1" applyBorder="1" applyAlignment="1" quotePrefix="1">
      <alignment horizontal="center" vertical="center"/>
      <protection/>
    </xf>
    <xf numFmtId="0" fontId="68" fillId="0" borderId="124" xfId="64" applyFont="1" applyBorder="1" applyAlignment="1" applyProtection="1">
      <alignment vertical="center" wrapText="1"/>
      <protection locked="0"/>
    </xf>
    <xf numFmtId="0" fontId="68" fillId="0" borderId="91" xfId="64" applyFont="1" applyBorder="1" applyAlignment="1" applyProtection="1">
      <alignment vertical="center" wrapText="1"/>
      <protection locked="0"/>
    </xf>
    <xf numFmtId="0" fontId="68" fillId="0" borderId="119" xfId="64" applyFont="1" applyBorder="1" applyAlignment="1" applyProtection="1">
      <alignment vertical="center" wrapText="1"/>
      <protection locked="0"/>
    </xf>
    <xf numFmtId="0" fontId="68" fillId="0" borderId="99" xfId="64" applyFont="1" applyBorder="1" applyAlignment="1" applyProtection="1">
      <alignment vertical="center" wrapText="1"/>
      <protection locked="0"/>
    </xf>
    <xf numFmtId="49" fontId="14" fillId="0" borderId="60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68" fillId="0" borderId="60" xfId="64" applyFont="1" applyBorder="1" applyAlignment="1" applyProtection="1">
      <alignment horizontal="center" vertical="center" wrapText="1"/>
      <protection locked="0"/>
    </xf>
    <xf numFmtId="0" fontId="68" fillId="0" borderId="34" xfId="64" applyFont="1" applyBorder="1" applyAlignment="1" applyProtection="1">
      <alignment horizontal="center" vertical="center" wrapText="1"/>
      <protection locked="0"/>
    </xf>
    <xf numFmtId="0" fontId="63" fillId="0" borderId="124" xfId="64" applyFont="1" applyBorder="1" applyAlignment="1" applyProtection="1" quotePrefix="1">
      <alignment horizontal="center"/>
      <protection locked="0"/>
    </xf>
    <xf numFmtId="0" fontId="63" fillId="0" borderId="91" xfId="64" applyFont="1" applyBorder="1" applyAlignment="1" applyProtection="1" quotePrefix="1">
      <alignment horizontal="center"/>
      <protection locked="0"/>
    </xf>
    <xf numFmtId="0" fontId="63" fillId="0" borderId="51" xfId="64" applyFont="1" applyBorder="1" applyAlignment="1" applyProtection="1">
      <alignment horizontal="center" vertical="center" wrapText="1"/>
      <protection locked="0"/>
    </xf>
    <xf numFmtId="0" fontId="63" fillId="0" borderId="49" xfId="64" applyFont="1" applyBorder="1" applyAlignment="1" applyProtection="1">
      <alignment horizontal="center" vertical="center" wrapText="1"/>
      <protection locked="0"/>
    </xf>
    <xf numFmtId="0" fontId="70" fillId="35" borderId="119" xfId="64" applyNumberFormat="1" applyFont="1" applyFill="1" applyBorder="1" applyAlignment="1" quotePrefix="1">
      <alignment horizontal="center" vertical="center"/>
      <protection/>
    </xf>
    <xf numFmtId="0" fontId="70" fillId="35" borderId="99" xfId="64" applyNumberFormat="1" applyFont="1" applyFill="1" applyBorder="1" applyAlignment="1" quotePrefix="1">
      <alignment horizontal="center" vertical="center"/>
      <protection/>
    </xf>
    <xf numFmtId="0" fontId="76" fillId="35" borderId="112" xfId="64" applyFont="1" applyFill="1" applyBorder="1" applyAlignment="1">
      <alignment horizontal="center" vertical="center"/>
      <protection/>
    </xf>
    <xf numFmtId="0" fontId="76" fillId="35" borderId="113" xfId="64" applyFont="1" applyFill="1" applyBorder="1" applyAlignment="1">
      <alignment horizontal="center" vertical="center"/>
      <protection/>
    </xf>
    <xf numFmtId="0" fontId="76" fillId="35" borderId="114" xfId="64" applyFont="1" applyFill="1" applyBorder="1" applyAlignment="1">
      <alignment horizontal="center" vertical="center"/>
      <protection/>
    </xf>
    <xf numFmtId="2" fontId="70" fillId="35" borderId="119" xfId="64" applyNumberFormat="1" applyFont="1" applyFill="1" applyBorder="1" applyAlignment="1" quotePrefix="1">
      <alignment horizontal="center" vertical="center"/>
      <protection/>
    </xf>
    <xf numFmtId="0" fontId="70" fillId="35" borderId="99" xfId="64" applyFont="1" applyFill="1" applyBorder="1" applyAlignment="1" quotePrefix="1">
      <alignment horizontal="center" vertical="center"/>
      <protection/>
    </xf>
    <xf numFmtId="0" fontId="68" fillId="0" borderId="60" xfId="64" applyFont="1" applyBorder="1" applyAlignment="1" applyProtection="1">
      <alignment horizontal="center" vertical="center"/>
      <protection locked="0"/>
    </xf>
    <xf numFmtId="0" fontId="68" fillId="0" borderId="34" xfId="64" applyFont="1" applyBorder="1" applyAlignment="1" applyProtection="1">
      <alignment horizontal="center" vertical="center"/>
      <protection locked="0"/>
    </xf>
    <xf numFmtId="177" fontId="14" fillId="0" borderId="60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124" fillId="0" borderId="122" xfId="0" applyFont="1" applyBorder="1" applyAlignment="1">
      <alignment horizontal="center" vertical="center"/>
    </xf>
    <xf numFmtId="0" fontId="124" fillId="0" borderId="123" xfId="0" applyFont="1" applyBorder="1" applyAlignment="1">
      <alignment horizontal="center" vertical="center"/>
    </xf>
    <xf numFmtId="0" fontId="141" fillId="0" borderId="52" xfId="0" applyFont="1" applyBorder="1" applyAlignment="1">
      <alignment horizontal="center" vertical="center"/>
    </xf>
    <xf numFmtId="0" fontId="141" fillId="0" borderId="88" xfId="0" applyFont="1" applyBorder="1" applyAlignment="1">
      <alignment horizontal="center" vertical="center"/>
    </xf>
    <xf numFmtId="0" fontId="141" fillId="0" borderId="66" xfId="0" applyFont="1" applyBorder="1" applyAlignment="1">
      <alignment horizontal="center" vertical="center"/>
    </xf>
    <xf numFmtId="0" fontId="141" fillId="0" borderId="116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247650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762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180975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5835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41</xdr:row>
      <xdr:rowOff>180975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43550" y="86106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29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247650</xdr:colOff>
      <xdr:row>53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715625"/>
          <a:ext cx="6762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180975</xdr:rowOff>
    </xdr:from>
    <xdr:to>
      <xdr:col>12</xdr:col>
      <xdr:colOff>247650</xdr:colOff>
      <xdr:row>48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65835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41</xdr:row>
      <xdr:rowOff>180975</xdr:rowOff>
    </xdr:from>
    <xdr:to>
      <xdr:col>10</xdr:col>
      <xdr:colOff>581025</xdr:colOff>
      <xdr:row>43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43550" y="86106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180975</xdr:rowOff>
    </xdr:from>
    <xdr:to>
      <xdr:col>9</xdr:col>
      <xdr:colOff>209550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29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2" t="s">
        <v>75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ht="7.5" customHeight="1" thickBot="1"/>
    <row r="3" spans="1:12" ht="19.5" customHeight="1" thickTop="1">
      <c r="A3" s="47"/>
      <c r="B3" s="16" t="s">
        <v>59</v>
      </c>
      <c r="C3" s="335" t="s">
        <v>210</v>
      </c>
      <c r="D3" s="335"/>
      <c r="E3" s="335"/>
      <c r="F3" s="335"/>
      <c r="G3" s="335"/>
      <c r="H3" s="335"/>
      <c r="I3" s="64"/>
      <c r="J3" s="326" t="s">
        <v>267</v>
      </c>
      <c r="K3" s="327"/>
      <c r="L3" s="328"/>
    </row>
    <row r="4" spans="2:12" ht="18.75" customHeight="1">
      <c r="B4" s="17" t="s">
        <v>68</v>
      </c>
      <c r="C4" s="324" t="s">
        <v>335</v>
      </c>
      <c r="D4" s="324"/>
      <c r="E4" s="324"/>
      <c r="F4" s="324"/>
      <c r="G4" s="324"/>
      <c r="H4" s="324"/>
      <c r="I4" s="64"/>
      <c r="J4" s="329"/>
      <c r="K4" s="330"/>
      <c r="L4" s="331"/>
    </row>
    <row r="5" spans="2:12" ht="19.5" customHeight="1" thickBot="1">
      <c r="B5" s="17" t="s">
        <v>69</v>
      </c>
      <c r="C5" s="325" t="s">
        <v>157</v>
      </c>
      <c r="D5" s="325"/>
      <c r="E5" s="325"/>
      <c r="F5" s="325"/>
      <c r="G5" s="325"/>
      <c r="H5" s="325"/>
      <c r="I5" s="64"/>
      <c r="J5" s="332"/>
      <c r="K5" s="333"/>
      <c r="L5" s="334"/>
    </row>
    <row r="6" ht="7.5" customHeight="1" thickBot="1" thickTop="1"/>
    <row r="7" spans="2:14" ht="19.5" customHeight="1" thickBot="1">
      <c r="B7" s="292" t="s">
        <v>327</v>
      </c>
      <c r="C7" s="338" t="s">
        <v>328</v>
      </c>
      <c r="D7" s="338"/>
      <c r="E7" s="338"/>
      <c r="F7" s="338"/>
      <c r="G7" s="338"/>
      <c r="H7" s="339"/>
      <c r="J7" s="111"/>
      <c r="K7" s="111"/>
      <c r="L7" s="111"/>
      <c r="M7" s="111"/>
      <c r="N7" s="4"/>
    </row>
    <row r="8" spans="2:8" ht="13.5">
      <c r="B8" s="323" t="s">
        <v>156</v>
      </c>
      <c r="C8" s="323"/>
      <c r="D8" s="323"/>
      <c r="E8" s="323"/>
      <c r="F8" s="323"/>
      <c r="G8" s="323"/>
      <c r="H8" s="323"/>
    </row>
    <row r="9" ht="13.5" customHeight="1"/>
    <row r="10" ht="16.5" customHeight="1">
      <c r="A10" s="18" t="s">
        <v>89</v>
      </c>
    </row>
    <row r="11" spans="1:2" ht="16.5" customHeight="1">
      <c r="A11" s="14" t="s">
        <v>284</v>
      </c>
      <c r="B11" s="13" t="s">
        <v>303</v>
      </c>
    </row>
    <row r="12" spans="1:2" ht="16.5" customHeight="1">
      <c r="A12" s="14" t="s">
        <v>67</v>
      </c>
      <c r="B12" s="13" t="s">
        <v>78</v>
      </c>
    </row>
    <row r="13" spans="1:2" ht="16.5" customHeight="1">
      <c r="A13" s="14" t="s">
        <v>285</v>
      </c>
      <c r="B13" s="13" t="s">
        <v>94</v>
      </c>
    </row>
    <row r="14" spans="1:15" ht="16.5" customHeight="1">
      <c r="A14" s="14" t="s">
        <v>286</v>
      </c>
      <c r="B14" s="96" t="s">
        <v>129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287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288</v>
      </c>
      <c r="B16" s="13" t="s">
        <v>139</v>
      </c>
    </row>
    <row r="17" spans="1:2" ht="16.5" customHeight="1">
      <c r="A17" s="14" t="s">
        <v>289</v>
      </c>
      <c r="B17" s="13" t="s">
        <v>88</v>
      </c>
    </row>
    <row r="18" ht="16.5" customHeight="1"/>
    <row r="19" ht="16.5" customHeight="1">
      <c r="A19" s="13" t="s">
        <v>70</v>
      </c>
    </row>
    <row r="20" ht="16.5" customHeight="1">
      <c r="A20" s="18" t="s">
        <v>290</v>
      </c>
    </row>
    <row r="21" ht="16.5" customHeight="1">
      <c r="A21" s="15" t="s">
        <v>291</v>
      </c>
    </row>
    <row r="22" spans="1:2" ht="16.5" customHeight="1">
      <c r="A22" s="15" t="s">
        <v>66</v>
      </c>
      <c r="B22" s="13" t="s">
        <v>118</v>
      </c>
    </row>
    <row r="23" ht="16.5" customHeight="1">
      <c r="A23" s="15" t="s">
        <v>66</v>
      </c>
    </row>
    <row r="24" ht="16.5" customHeight="1">
      <c r="A24" s="18" t="s">
        <v>71</v>
      </c>
    </row>
    <row r="25" ht="16.5" customHeight="1">
      <c r="A25" s="15" t="s">
        <v>66</v>
      </c>
    </row>
    <row r="26" spans="1:2" ht="16.5" customHeight="1">
      <c r="A26" s="15" t="s">
        <v>291</v>
      </c>
      <c r="B26" s="13" t="s">
        <v>85</v>
      </c>
    </row>
    <row r="27" spans="1:2" ht="16.5" customHeight="1">
      <c r="A27" s="15" t="s">
        <v>66</v>
      </c>
      <c r="B27" s="13" t="s">
        <v>84</v>
      </c>
    </row>
    <row r="28" spans="1:2" ht="16.5" customHeight="1">
      <c r="A28" s="15" t="s">
        <v>66</v>
      </c>
      <c r="B28" s="13" t="s">
        <v>140</v>
      </c>
    </row>
    <row r="29" spans="1:2" ht="16.5" customHeight="1">
      <c r="A29" s="15" t="s">
        <v>66</v>
      </c>
      <c r="B29" s="13" t="s">
        <v>141</v>
      </c>
    </row>
    <row r="30" spans="1:12" ht="16.5" customHeight="1">
      <c r="A30" s="15" t="s">
        <v>291</v>
      </c>
      <c r="B30" s="21" t="s">
        <v>86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119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91</v>
      </c>
      <c r="D32" s="19"/>
      <c r="E32" s="22" t="s">
        <v>65</v>
      </c>
      <c r="F32" s="22" t="s">
        <v>142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66</v>
      </c>
      <c r="B33" s="19"/>
      <c r="C33" s="34" t="s">
        <v>92</v>
      </c>
      <c r="D33" s="19"/>
      <c r="E33" s="22" t="s">
        <v>87</v>
      </c>
      <c r="F33" s="22" t="s">
        <v>142</v>
      </c>
      <c r="G33" s="22" t="s">
        <v>292</v>
      </c>
      <c r="H33" s="19"/>
      <c r="I33" s="19"/>
      <c r="J33" s="19"/>
      <c r="K33" s="19"/>
      <c r="L33" s="19"/>
    </row>
    <row r="34" spans="1:14" ht="16.5" customHeight="1">
      <c r="A34" s="15" t="s">
        <v>291</v>
      </c>
      <c r="B34" s="19"/>
      <c r="C34" s="34"/>
      <c r="D34" s="35" t="s">
        <v>90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291</v>
      </c>
      <c r="B35" s="19"/>
      <c r="C35" s="34"/>
      <c r="D35" s="39" t="s">
        <v>77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66</v>
      </c>
      <c r="B36" s="19"/>
      <c r="C36" s="34"/>
      <c r="D36" s="42" t="s">
        <v>43</v>
      </c>
      <c r="E36" s="43" t="s">
        <v>76</v>
      </c>
      <c r="F36" s="44" t="s">
        <v>293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294</v>
      </c>
      <c r="B37" s="19"/>
      <c r="C37" s="19" t="s">
        <v>120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294</v>
      </c>
      <c r="B38" s="19"/>
      <c r="C38" s="34" t="s">
        <v>93</v>
      </c>
      <c r="D38" s="19"/>
      <c r="E38" s="22" t="s">
        <v>295</v>
      </c>
      <c r="F38" s="22" t="s">
        <v>293</v>
      </c>
      <c r="G38" s="22" t="s">
        <v>143</v>
      </c>
      <c r="H38" s="19"/>
      <c r="I38" s="19"/>
      <c r="J38" s="19"/>
      <c r="K38" s="19"/>
      <c r="L38" s="19"/>
    </row>
    <row r="39" spans="1:12" ht="16.5" customHeight="1">
      <c r="A39" s="15" t="s">
        <v>66</v>
      </c>
      <c r="B39" s="19"/>
      <c r="C39" s="74" t="s">
        <v>83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291</v>
      </c>
      <c r="B40" s="13" t="s">
        <v>265</v>
      </c>
    </row>
    <row r="41" spans="1:2" ht="16.5" customHeight="1">
      <c r="A41" s="15" t="s">
        <v>291</v>
      </c>
      <c r="B41" s="291" t="s">
        <v>266</v>
      </c>
    </row>
    <row r="42" ht="16.5" customHeight="1">
      <c r="A42" s="15" t="s">
        <v>66</v>
      </c>
    </row>
    <row r="43" ht="16.5" customHeight="1">
      <c r="A43" s="18" t="s">
        <v>257</v>
      </c>
    </row>
    <row r="44" ht="16.5" customHeight="1">
      <c r="A44" s="15" t="s">
        <v>66</v>
      </c>
    </row>
    <row r="45" spans="1:2" ht="16.5" customHeight="1">
      <c r="A45" s="15" t="s">
        <v>66</v>
      </c>
      <c r="B45" s="13" t="s">
        <v>161</v>
      </c>
    </row>
    <row r="46" spans="1:2" ht="16.5" customHeight="1">
      <c r="A46" s="15" t="s">
        <v>291</v>
      </c>
      <c r="B46" s="13" t="s">
        <v>162</v>
      </c>
    </row>
    <row r="47" ht="16.5" customHeight="1">
      <c r="A47" s="15" t="s">
        <v>291</v>
      </c>
    </row>
    <row r="48" ht="16.5" customHeight="1">
      <c r="A48" s="18" t="s">
        <v>296</v>
      </c>
    </row>
    <row r="49" ht="16.5" customHeight="1">
      <c r="A49" s="15" t="s">
        <v>291</v>
      </c>
    </row>
    <row r="50" spans="1:2" ht="16.5" customHeight="1">
      <c r="A50" s="15" t="s">
        <v>291</v>
      </c>
      <c r="B50" s="13" t="s">
        <v>72</v>
      </c>
    </row>
    <row r="51" spans="1:2" ht="16.5" customHeight="1">
      <c r="A51" s="15" t="s">
        <v>294</v>
      </c>
      <c r="B51" s="13" t="s">
        <v>258</v>
      </c>
    </row>
    <row r="52" ht="16.5" customHeight="1">
      <c r="A52" s="15" t="s">
        <v>291</v>
      </c>
    </row>
    <row r="53" ht="16.5" customHeight="1">
      <c r="A53" s="18" t="s">
        <v>259</v>
      </c>
    </row>
    <row r="54" ht="16.5" customHeight="1">
      <c r="A54" s="15" t="s">
        <v>66</v>
      </c>
    </row>
    <row r="55" spans="1:2" ht="16.5" customHeight="1">
      <c r="A55" s="15" t="s">
        <v>66</v>
      </c>
      <c r="B55" s="13" t="s">
        <v>264</v>
      </c>
    </row>
    <row r="56" spans="1:2" ht="16.5" customHeight="1">
      <c r="A56" s="15" t="s">
        <v>291</v>
      </c>
      <c r="B56" s="13" t="s">
        <v>297</v>
      </c>
    </row>
    <row r="57" ht="16.5" customHeight="1">
      <c r="A57" s="15" t="s">
        <v>66</v>
      </c>
    </row>
    <row r="58" ht="16.5" customHeight="1">
      <c r="A58" s="18" t="s">
        <v>121</v>
      </c>
    </row>
    <row r="59" ht="16.5" customHeight="1">
      <c r="A59" s="15" t="s">
        <v>66</v>
      </c>
    </row>
    <row r="60" spans="1:2" ht="16.5" customHeight="1">
      <c r="A60" s="15" t="s">
        <v>66</v>
      </c>
      <c r="B60" s="13" t="s">
        <v>260</v>
      </c>
    </row>
    <row r="61" spans="1:2" ht="16.5" customHeight="1">
      <c r="A61" s="15" t="s">
        <v>66</v>
      </c>
      <c r="B61" s="13" t="s">
        <v>79</v>
      </c>
    </row>
    <row r="62" ht="16.5" customHeight="1">
      <c r="A62" s="15" t="s">
        <v>291</v>
      </c>
    </row>
    <row r="63" ht="16.5" customHeight="1">
      <c r="A63" s="18" t="s">
        <v>122</v>
      </c>
    </row>
    <row r="64" spans="1:13" ht="24.75" customHeight="1">
      <c r="A64" s="15" t="s">
        <v>294</v>
      </c>
      <c r="G64" s="13" t="s">
        <v>298</v>
      </c>
      <c r="H64" s="340" t="s">
        <v>329</v>
      </c>
      <c r="I64" s="340"/>
      <c r="J64" s="340"/>
      <c r="K64" s="340"/>
      <c r="L64" s="340"/>
      <c r="M64" s="340"/>
    </row>
    <row r="65" spans="1:2" ht="16.5" customHeight="1">
      <c r="A65" s="15" t="s">
        <v>294</v>
      </c>
      <c r="B65" s="13" t="s">
        <v>175</v>
      </c>
    </row>
    <row r="66" spans="1:2" ht="16.5" customHeight="1">
      <c r="A66" s="15" t="s">
        <v>66</v>
      </c>
      <c r="B66" s="13" t="s">
        <v>263</v>
      </c>
    </row>
    <row r="67" spans="1:2" ht="16.5" customHeight="1">
      <c r="A67" s="15" t="s">
        <v>291</v>
      </c>
      <c r="B67" s="13" t="s">
        <v>173</v>
      </c>
    </row>
    <row r="68" s="113" customFormat="1" ht="16.5" customHeight="1">
      <c r="A68" s="112" t="s">
        <v>144</v>
      </c>
    </row>
    <row r="69" s="113" customFormat="1" ht="16.5" customHeight="1">
      <c r="A69" s="114" t="s">
        <v>299</v>
      </c>
    </row>
    <row r="70" spans="1:2" s="113" customFormat="1" ht="16.5" customHeight="1">
      <c r="A70" s="114" t="s">
        <v>299</v>
      </c>
      <c r="B70" s="113" t="s">
        <v>145</v>
      </c>
    </row>
    <row r="71" s="113" customFormat="1" ht="16.5" customHeight="1">
      <c r="A71" s="114" t="s">
        <v>300</v>
      </c>
    </row>
    <row r="72" ht="16.5" customHeight="1">
      <c r="A72" s="18" t="s">
        <v>146</v>
      </c>
    </row>
    <row r="73" spans="1:2" ht="16.5" customHeight="1">
      <c r="A73" s="15" t="s">
        <v>294</v>
      </c>
      <c r="B73" s="13" t="s">
        <v>261</v>
      </c>
    </row>
    <row r="74" spans="1:2" ht="16.5" customHeight="1">
      <c r="A74" s="15" t="s">
        <v>291</v>
      </c>
      <c r="B74" s="13" t="s">
        <v>177</v>
      </c>
    </row>
    <row r="75" ht="16.5" customHeight="1">
      <c r="A75" s="15" t="s">
        <v>291</v>
      </c>
    </row>
    <row r="76" spans="1:3" ht="16.5" customHeight="1">
      <c r="A76" s="15" t="s">
        <v>294</v>
      </c>
      <c r="C76" s="86" t="s">
        <v>73</v>
      </c>
    </row>
    <row r="77" spans="1:9" ht="16.5" customHeight="1">
      <c r="A77" s="15" t="s">
        <v>66</v>
      </c>
      <c r="C77" s="336" t="s">
        <v>178</v>
      </c>
      <c r="D77" s="336"/>
      <c r="E77" s="336"/>
      <c r="F77" s="336"/>
      <c r="G77" s="336"/>
      <c r="H77" s="336"/>
      <c r="I77" s="336"/>
    </row>
    <row r="78" spans="1:9" ht="16.5" customHeight="1">
      <c r="A78" s="15" t="s">
        <v>291</v>
      </c>
      <c r="C78" s="337" t="s">
        <v>262</v>
      </c>
      <c r="D78" s="337"/>
      <c r="E78" s="337"/>
      <c r="F78" s="337"/>
      <c r="G78" s="337"/>
      <c r="H78" s="337"/>
      <c r="I78" s="337"/>
    </row>
    <row r="79" spans="1:8" ht="16.5" customHeight="1">
      <c r="A79" s="15" t="s">
        <v>291</v>
      </c>
      <c r="C79" s="85"/>
      <c r="D79" s="85"/>
      <c r="E79" s="85"/>
      <c r="F79" s="85"/>
      <c r="G79" s="85"/>
      <c r="H79" s="85"/>
    </row>
    <row r="80" ht="16.5" customHeight="1">
      <c r="A80" s="15" t="s">
        <v>291</v>
      </c>
    </row>
    <row r="81" ht="16.5" customHeight="1">
      <c r="A81" s="18" t="s">
        <v>147</v>
      </c>
    </row>
    <row r="82" ht="16.5" customHeight="1" thickBot="1"/>
    <row r="83" spans="2:10" ht="16.5" customHeight="1">
      <c r="B83" s="75" t="s">
        <v>74</v>
      </c>
      <c r="C83" s="76"/>
      <c r="D83" s="77"/>
      <c r="E83" s="76"/>
      <c r="F83" s="76"/>
      <c r="G83" s="76"/>
      <c r="H83" s="76"/>
      <c r="I83" s="76"/>
      <c r="J83" s="78"/>
    </row>
    <row r="84" spans="2:10" ht="16.5" customHeight="1">
      <c r="B84" s="79"/>
      <c r="D84" s="80"/>
      <c r="E84" s="80"/>
      <c r="F84" s="80"/>
      <c r="G84" s="80"/>
      <c r="H84" s="80"/>
      <c r="I84" s="80"/>
      <c r="J84" s="81"/>
    </row>
    <row r="85" spans="2:10" ht="24.75" customHeight="1">
      <c r="B85" s="79"/>
      <c r="C85" s="171" t="s">
        <v>301</v>
      </c>
      <c r="D85" s="320" t="s">
        <v>302</v>
      </c>
      <c r="E85" s="321"/>
      <c r="F85" s="321"/>
      <c r="G85" s="321"/>
      <c r="H85" s="321"/>
      <c r="I85" s="80"/>
      <c r="J85" s="81"/>
    </row>
    <row r="86" spans="2:10" ht="16.5" customHeight="1">
      <c r="B86" s="79"/>
      <c r="C86" s="150"/>
      <c r="D86" s="80"/>
      <c r="E86" s="80"/>
      <c r="F86" s="80"/>
      <c r="G86" s="80"/>
      <c r="H86" s="80"/>
      <c r="I86" s="80"/>
      <c r="J86" s="81"/>
    </row>
    <row r="87" spans="2:10" ht="16.5" customHeight="1" thickBot="1">
      <c r="B87" s="82"/>
      <c r="C87" s="83"/>
      <c r="D87" s="83"/>
      <c r="E87" s="83"/>
      <c r="F87" s="83"/>
      <c r="G87" s="83"/>
      <c r="H87" s="83"/>
      <c r="I87" s="83"/>
      <c r="J87" s="84"/>
    </row>
    <row r="88" ht="16.5" customHeight="1"/>
  </sheetData>
  <sheetProtection sheet="1" objects="1" scenarios="1" selectLockedCells="1" selectUnlockedCells="1"/>
  <mergeCells count="11">
    <mergeCell ref="D85:H85"/>
    <mergeCell ref="A1:N1"/>
    <mergeCell ref="B8:H8"/>
    <mergeCell ref="C4:H4"/>
    <mergeCell ref="C5:H5"/>
    <mergeCell ref="J3:L5"/>
    <mergeCell ref="C3:H3"/>
    <mergeCell ref="C77:I77"/>
    <mergeCell ref="C78:I78"/>
    <mergeCell ref="C7:H7"/>
    <mergeCell ref="H64:M64"/>
  </mergeCells>
  <hyperlinks>
    <hyperlink ref="D85" r:id="rId1" display="toiawase.aichi@gmail.com"/>
  </hyperlinks>
  <printOptions/>
  <pageMargins left="0.7" right="0.7" top="0.75" bottom="0.75" header="0.3" footer="0.3"/>
  <pageSetup fitToHeight="0" fitToWidth="1" horizontalDpi="600" verticalDpi="600" orientation="portrait" paperSize="9" scale="6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109375" defaultRowHeight="15"/>
  <cols>
    <col min="1" max="1" width="10.421875" style="0" bestFit="1" customWidth="1"/>
    <col min="2" max="5" width="8.7109375" style="0" customWidth="1"/>
    <col min="6" max="6" width="13.140625" style="0" bestFit="1" customWidth="1"/>
    <col min="7" max="7" width="8.7109375" style="0" customWidth="1"/>
    <col min="8" max="8" width="13.7109375" style="0" bestFit="1" customWidth="1"/>
    <col min="9" max="20" width="8.7109375" style="0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4" sqref="D4:F4"/>
    </sheetView>
  </sheetViews>
  <sheetFormatPr defaultColWidth="9.0039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105</v>
      </c>
    </row>
    <row r="2" ht="14.25" thickBot="1"/>
    <row r="3" spans="2:7" ht="27.75" customHeight="1">
      <c r="B3" s="347" t="s">
        <v>179</v>
      </c>
      <c r="C3" s="348"/>
      <c r="D3" s="344"/>
      <c r="E3" s="345"/>
      <c r="F3" s="346"/>
      <c r="G3" s="192" t="s">
        <v>180</v>
      </c>
    </row>
    <row r="4" spans="2:8" ht="27.75" customHeight="1">
      <c r="B4" s="347" t="s">
        <v>100</v>
      </c>
      <c r="C4" s="348"/>
      <c r="D4" s="349"/>
      <c r="E4" s="350"/>
      <c r="F4" s="351"/>
      <c r="G4" s="5" t="s">
        <v>215</v>
      </c>
      <c r="H4" s="4"/>
    </row>
    <row r="5" spans="2:8" ht="27.75" customHeight="1">
      <c r="B5" s="347" t="s">
        <v>107</v>
      </c>
      <c r="C5" s="348"/>
      <c r="D5" s="352"/>
      <c r="E5" s="353"/>
      <c r="F5" s="354"/>
      <c r="G5" s="5" t="s">
        <v>214</v>
      </c>
      <c r="H5" s="4"/>
    </row>
    <row r="6" spans="2:7" ht="27.75" customHeight="1">
      <c r="B6" s="347" t="s">
        <v>181</v>
      </c>
      <c r="C6" s="348"/>
      <c r="D6" s="352"/>
      <c r="E6" s="353"/>
      <c r="F6" s="354"/>
      <c r="G6" s="5" t="s">
        <v>182</v>
      </c>
    </row>
    <row r="7" spans="2:7" ht="27.75" customHeight="1">
      <c r="B7" s="347" t="s">
        <v>183</v>
      </c>
      <c r="C7" s="348"/>
      <c r="D7" s="355"/>
      <c r="E7" s="356"/>
      <c r="F7" s="357"/>
      <c r="G7" s="5" t="s">
        <v>80</v>
      </c>
    </row>
    <row r="8" spans="2:9" ht="27.75" customHeight="1" thickBot="1">
      <c r="B8" s="347" t="s">
        <v>36</v>
      </c>
      <c r="C8" s="348"/>
      <c r="D8" s="341"/>
      <c r="E8" s="342"/>
      <c r="F8" s="343"/>
      <c r="G8" s="5" t="s">
        <v>117</v>
      </c>
      <c r="I8" s="4"/>
    </row>
    <row r="9" ht="216.7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IF('①学校情報入力'!D5="","",'①学校情報入力'!D5)</f>
      </c>
    </row>
    <row r="2" spans="1:2" ht="14.25">
      <c r="A2" s="4"/>
      <c r="B2" s="4"/>
    </row>
    <row r="3" spans="1:12" ht="14.25">
      <c r="A3" s="4"/>
      <c r="B3" s="4"/>
      <c r="C3" s="115" t="s">
        <v>154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155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133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148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01" t="s">
        <v>330</v>
      </c>
      <c r="C8" s="27" t="s">
        <v>106</v>
      </c>
      <c r="D8" s="27" t="s">
        <v>115</v>
      </c>
      <c r="E8" s="27" t="s">
        <v>116</v>
      </c>
      <c r="F8" s="303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02" t="s">
        <v>331</v>
      </c>
      <c r="C9" s="175">
        <v>1001</v>
      </c>
      <c r="D9" s="175" t="s">
        <v>44</v>
      </c>
      <c r="E9" s="175" t="s">
        <v>95</v>
      </c>
      <c r="F9" s="304"/>
      <c r="G9" s="175" t="s">
        <v>1</v>
      </c>
      <c r="H9" s="176">
        <v>2</v>
      </c>
      <c r="I9" s="177" t="s">
        <v>81</v>
      </c>
      <c r="J9" s="176">
        <v>12.53</v>
      </c>
      <c r="K9" s="177" t="s">
        <v>82</v>
      </c>
      <c r="L9" s="176" t="s">
        <v>64</v>
      </c>
      <c r="S9" s="6" t="s">
        <v>60</v>
      </c>
      <c r="T9" s="6" t="s">
        <v>45</v>
      </c>
      <c r="U9" s="6" t="s">
        <v>96</v>
      </c>
      <c r="V9" s="6" t="s">
        <v>37</v>
      </c>
      <c r="W9" s="6" t="s">
        <v>0</v>
      </c>
      <c r="X9" s="12" t="s">
        <v>149</v>
      </c>
      <c r="Y9" s="6" t="s">
        <v>60</v>
      </c>
      <c r="Z9" s="6" t="s">
        <v>45</v>
      </c>
      <c r="AA9" s="6" t="s">
        <v>96</v>
      </c>
      <c r="AB9" s="6" t="s">
        <v>37</v>
      </c>
      <c r="AC9" s="6" t="s">
        <v>0</v>
      </c>
      <c r="AD9" s="6" t="s">
        <v>149</v>
      </c>
      <c r="AE9" s="2" t="s">
        <v>150</v>
      </c>
      <c r="AF9" s="2">
        <f>COUNT(AF10:AF25)</f>
        <v>0</v>
      </c>
      <c r="AG9" s="2" t="s">
        <v>151</v>
      </c>
      <c r="AH9" s="2">
        <f>COUNT(AH10:AH25)</f>
        <v>0</v>
      </c>
      <c r="AI9" s="2" t="s">
        <v>152</v>
      </c>
      <c r="AJ9" s="2">
        <f>COUNT(AJ10:AJ25)</f>
        <v>0</v>
      </c>
      <c r="AK9" s="2" t="s">
        <v>153</v>
      </c>
      <c r="AL9" s="2">
        <f>COUNT(AL10:AL25)</f>
        <v>0</v>
      </c>
    </row>
    <row r="10" spans="1:38" ht="14.25">
      <c r="A10" s="24">
        <v>1</v>
      </c>
      <c r="B10" s="314"/>
      <c r="C10" s="183"/>
      <c r="D10" s="183"/>
      <c r="E10" s="183"/>
      <c r="F10" s="305"/>
      <c r="G10" s="183"/>
      <c r="H10" s="184"/>
      <c r="I10" s="185"/>
      <c r="J10" s="186"/>
      <c r="K10" s="185"/>
      <c r="L10" s="186"/>
      <c r="P10" s="60"/>
      <c r="Q10" s="61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5"/>
      <c r="C11" s="48"/>
      <c r="D11" s="48"/>
      <c r="E11" s="48"/>
      <c r="F11" s="306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少男A100m</v>
      </c>
      <c r="Q11" s="63" t="str">
        <f>IF('種目情報'!E4="","",'種目情報'!E4)</f>
        <v>少女A100m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5"/>
      <c r="C12" s="48"/>
      <c r="D12" s="48"/>
      <c r="E12" s="48"/>
      <c r="F12" s="306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少男A400m</v>
      </c>
      <c r="Q12" s="63" t="str">
        <f>IF('種目情報'!E5="","",'種目情報'!E5)</f>
        <v>少女A400m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5"/>
      <c r="C13" s="48"/>
      <c r="D13" s="48"/>
      <c r="E13" s="48"/>
      <c r="F13" s="306"/>
      <c r="G13" s="48"/>
      <c r="H13" s="49"/>
      <c r="I13" s="50"/>
      <c r="J13" s="147"/>
      <c r="K13" s="50"/>
      <c r="L13" s="147"/>
      <c r="P13" s="62" t="str">
        <f>IF('種目情報'!A6="","",'種目情報'!A6)</f>
        <v>少男A5000m</v>
      </c>
      <c r="Q13" s="63" t="str">
        <f>IF('種目情報'!E6="","",'種目情報'!E6)</f>
        <v>少女A3000m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16"/>
      <c r="C14" s="51"/>
      <c r="D14" s="51"/>
      <c r="E14" s="51"/>
      <c r="F14" s="307"/>
      <c r="G14" s="51"/>
      <c r="H14" s="52"/>
      <c r="I14" s="53"/>
      <c r="J14" s="148"/>
      <c r="K14" s="53"/>
      <c r="L14" s="148"/>
      <c r="P14" s="62" t="str">
        <f>IF('種目情報'!A7="","",'種目情報'!A7)</f>
        <v>少男A400mH</v>
      </c>
      <c r="Q14" s="63" t="str">
        <f>IF('種目情報'!E7="","",'種目情報'!E7)</f>
        <v>少女A400mH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17"/>
      <c r="C15" s="179"/>
      <c r="D15" s="179"/>
      <c r="E15" s="179"/>
      <c r="F15" s="308"/>
      <c r="G15" s="179"/>
      <c r="H15" s="180"/>
      <c r="I15" s="181"/>
      <c r="J15" s="182"/>
      <c r="K15" s="181"/>
      <c r="L15" s="182"/>
      <c r="P15" s="62" t="str">
        <f>IF('種目情報'!A8="","",'種目情報'!A8)</f>
        <v>少男Ａ棒高跳</v>
      </c>
      <c r="Q15" s="63" t="str">
        <f>IF('種目情報'!E8="","",'種目情報'!E8)</f>
        <v>少女Ａ棒高跳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5"/>
      <c r="C16" s="48"/>
      <c r="D16" s="48"/>
      <c r="E16" s="48"/>
      <c r="F16" s="306"/>
      <c r="G16" s="48"/>
      <c r="H16" s="49"/>
      <c r="I16" s="50"/>
      <c r="J16" s="147"/>
      <c r="K16" s="50"/>
      <c r="L16" s="147"/>
      <c r="P16" s="62" t="str">
        <f>IF('種目情報'!A9="","",'種目情報'!A9)</f>
        <v>少男Ａ走幅跳</v>
      </c>
      <c r="Q16" s="63" t="str">
        <f>IF('種目情報'!E9="","",'種目情報'!E9)</f>
        <v>少女Ａ走幅跳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5"/>
      <c r="C17" s="48"/>
      <c r="D17" s="48"/>
      <c r="E17" s="48"/>
      <c r="F17" s="306"/>
      <c r="G17" s="48"/>
      <c r="H17" s="49"/>
      <c r="I17" s="50"/>
      <c r="J17" s="147"/>
      <c r="K17" s="50"/>
      <c r="L17" s="147"/>
      <c r="P17" s="62" t="str">
        <f>IF('種目情報'!A10="","",'種目情報'!A10)</f>
        <v>少男Ａﾊﾝﾏｰ投</v>
      </c>
      <c r="Q17" s="63" t="str">
        <f>IF('種目情報'!E10="","",'種目情報'!E10)</f>
        <v>少女B100m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5"/>
      <c r="C18" s="48"/>
      <c r="D18" s="48"/>
      <c r="E18" s="48"/>
      <c r="F18" s="306"/>
      <c r="G18" s="48"/>
      <c r="H18" s="49"/>
      <c r="I18" s="50"/>
      <c r="J18" s="147"/>
      <c r="K18" s="50"/>
      <c r="L18" s="147"/>
      <c r="P18" s="62" t="str">
        <f>IF('種目情報'!A11="","",'種目情報'!A11)</f>
        <v>少男Ａやり投</v>
      </c>
      <c r="Q18" s="63" t="str">
        <f>IF('種目情報'!E11="","",'種目情報'!E11)</f>
        <v>少女B800m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18"/>
      <c r="C19" s="188"/>
      <c r="D19" s="188"/>
      <c r="E19" s="188"/>
      <c r="F19" s="309"/>
      <c r="G19" s="188"/>
      <c r="H19" s="189"/>
      <c r="I19" s="190"/>
      <c r="J19" s="191"/>
      <c r="K19" s="190"/>
      <c r="L19" s="191"/>
      <c r="P19" s="62" t="str">
        <f>IF('種目情報'!A12="","",'種目情報'!A12)</f>
        <v>少男B100m</v>
      </c>
      <c r="Q19" s="63" t="str">
        <f>IF('種目情報'!E12="","",'種目情報'!E12)</f>
        <v>少女B100mYH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4"/>
      <c r="C20" s="183"/>
      <c r="D20" s="183"/>
      <c r="E20" s="183"/>
      <c r="F20" s="310"/>
      <c r="G20" s="183"/>
      <c r="H20" s="184"/>
      <c r="I20" s="185"/>
      <c r="J20" s="186"/>
      <c r="K20" s="185"/>
      <c r="L20" s="186"/>
      <c r="P20" s="62" t="str">
        <f>IF('種目情報'!A13="","",'種目情報'!A13)</f>
        <v>少男B3000m</v>
      </c>
      <c r="Q20" s="63" t="str">
        <f>IF('種目情報'!E13="","",'種目情報'!E13)</f>
        <v>少女Ｂ走幅跳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5"/>
      <c r="C21" s="48"/>
      <c r="D21" s="48"/>
      <c r="E21" s="48"/>
      <c r="F21" s="306"/>
      <c r="G21" s="48"/>
      <c r="H21" s="49"/>
      <c r="I21" s="50"/>
      <c r="J21" s="147"/>
      <c r="K21" s="50"/>
      <c r="L21" s="147"/>
      <c r="P21" s="62" t="str">
        <f>IF('種目情報'!A14="","",'種目情報'!A14)</f>
        <v>少男B走幅跳</v>
      </c>
      <c r="Q21" s="63" t="str">
        <f>IF('種目情報'!E14="","",'種目情報'!E14)</f>
        <v>少女Ｂ砲丸投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5"/>
      <c r="C22" s="48"/>
      <c r="D22" s="48"/>
      <c r="E22" s="48"/>
      <c r="F22" s="306"/>
      <c r="G22" s="48"/>
      <c r="H22" s="49"/>
      <c r="I22" s="50"/>
      <c r="J22" s="147"/>
      <c r="K22" s="50"/>
      <c r="L22" s="147"/>
      <c r="P22" s="62" t="str">
        <f>IF('種目情報'!A15="","",'種目情報'!A15)</f>
        <v>少男Ｂ走幅跳</v>
      </c>
      <c r="Q22" s="63" t="str">
        <f>IF('種目情報'!E15="","",'種目情報'!E15)</f>
        <v>少女共1500m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5"/>
      <c r="C23" s="48"/>
      <c r="D23" s="48"/>
      <c r="E23" s="48"/>
      <c r="F23" s="306"/>
      <c r="G23" s="48"/>
      <c r="H23" s="49"/>
      <c r="I23" s="50"/>
      <c r="J23" s="147"/>
      <c r="K23" s="50"/>
      <c r="L23" s="147"/>
      <c r="P23" s="62" t="str">
        <f>IF('種目情報'!A16="","",'種目情報'!A16)</f>
        <v>少男Ｂ砲丸投</v>
      </c>
      <c r="Q23" s="63" t="str">
        <f>IF('種目情報'!E16="","",'種目情報'!E16)</f>
        <v>少女共棒高跳</v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16"/>
      <c r="C24" s="51"/>
      <c r="D24" s="51"/>
      <c r="E24" s="51"/>
      <c r="F24" s="307"/>
      <c r="G24" s="51"/>
      <c r="H24" s="52"/>
      <c r="I24" s="53"/>
      <c r="J24" s="148"/>
      <c r="K24" s="53"/>
      <c r="L24" s="148"/>
      <c r="P24" s="62" t="str">
        <f>IF('種目情報'!A17="","",'種目情報'!A17)</f>
        <v>少男共110mJH</v>
      </c>
      <c r="Q24" s="63" t="str">
        <f>IF('種目情報'!E17="","",'種目情報'!E17)</f>
        <v>少女共円盤投</v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69">
        <v>16</v>
      </c>
      <c r="B25" s="319"/>
      <c r="C25" s="270"/>
      <c r="D25" s="270"/>
      <c r="E25" s="270"/>
      <c r="F25" s="307"/>
      <c r="G25" s="270"/>
      <c r="H25" s="271"/>
      <c r="I25" s="272"/>
      <c r="J25" s="273"/>
      <c r="K25" s="272"/>
      <c r="L25" s="273"/>
      <c r="P25" s="62" t="str">
        <f>IF('種目情報'!A18="","",'種目情報'!A18)</f>
        <v>少男共走高跳</v>
      </c>
      <c r="Q25" s="63" t="str">
        <f>IF('種目情報'!E18="","",'種目情報'!E18)</f>
        <v>少女共やり投</v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62" t="str">
        <f>IF('種目情報'!A19="","",'種目情報'!A19)</f>
        <v>少男共三段跳</v>
      </c>
      <c r="Q26" s="63">
        <f>IF('種目情報'!E19="","",'種目情報'!E19)</f>
      </c>
    </row>
    <row r="27" spans="6:17" ht="13.5" hidden="1">
      <c r="F27" s="15" t="s">
        <v>163</v>
      </c>
      <c r="G27" s="65" t="e">
        <f>#REF!+#REF!+#REF!+#REF!</f>
        <v>#REF!</v>
      </c>
      <c r="P27" s="62" t="str">
        <f>IF('種目情報'!A20="","",'種目情報'!A20)</f>
        <v>少男共円盤投</v>
      </c>
      <c r="Q27" s="63">
        <f>IF('種目情報'!E20="","",'種目情報'!E20)</f>
      </c>
    </row>
    <row r="28" spans="6:17" ht="13.5" hidden="1">
      <c r="F28" s="15" t="s">
        <v>168</v>
      </c>
      <c r="G28" s="65">
        <f>COUNTIF(G10:G25,"男")</f>
        <v>0</v>
      </c>
      <c r="P28" s="62">
        <f>IF('種目情報'!A21="","",'種目情報'!A21)</f>
      </c>
      <c r="Q28" s="63">
        <f>IF('種目情報'!E21="","",'種目情報'!E21)</f>
      </c>
    </row>
    <row r="29" spans="6:17" ht="13.5" hidden="1">
      <c r="F29" s="2" t="s">
        <v>169</v>
      </c>
      <c r="G29" s="2">
        <f>COUNTIF(G10:G25,"女")</f>
        <v>0</v>
      </c>
      <c r="P29" s="62">
        <f>IF('種目情報'!A22="","",'種目情報'!A22)</f>
      </c>
      <c r="Q29" s="63">
        <f>IF('種目情報'!E22="","",'種目情報'!E22)</f>
      </c>
    </row>
    <row r="30" spans="16:17" ht="14.25">
      <c r="P30" s="62" t="str">
        <f>IF('種目情報'!A19="","",'種目情報'!A19)</f>
        <v>少男共三段跳</v>
      </c>
      <c r="Q30" s="63">
        <f>IF('種目情報'!E23="","",'種目情報'!E23)</f>
      </c>
    </row>
    <row r="31" ht="14.25">
      <c r="P31" s="62" t="str">
        <f>IF('種目情報'!A20="","",'種目情報'!A20)</f>
        <v>少男共円盤投</v>
      </c>
    </row>
    <row r="32" ht="14.25">
      <c r="P32" s="62">
        <f>IF('種目情報'!A25="","",'種目情報'!A25)</f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IF(G10="","",IF(G10="男",$P$10:$P$27,$Q$10:$Q$27))</formula1>
    </dataValidation>
    <dataValidation type="list" allowBlank="1" showInputMessage="1" showErrorMessage="1" sqref="K10:K25">
      <formula1>IF(G10="","",IF(G10="男",$P$10:$P$27,$Q$10:$Q$27))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3" sqref="C43:E43"/>
    </sheetView>
  </sheetViews>
  <sheetFormatPr defaultColWidth="9.0039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212</v>
      </c>
      <c r="B1" s="117"/>
      <c r="C1" s="118"/>
      <c r="D1" s="358" t="s">
        <v>174</v>
      </c>
      <c r="E1" s="358"/>
      <c r="F1" s="358"/>
      <c r="G1" s="358"/>
      <c r="H1" s="358"/>
    </row>
    <row r="2" spans="1:8" ht="24.75" customHeight="1">
      <c r="A2" s="360" t="s">
        <v>62</v>
      </c>
      <c r="B2" s="360"/>
      <c r="C2" s="360"/>
      <c r="D2" s="360"/>
      <c r="E2" s="360"/>
      <c r="F2" s="360"/>
      <c r="G2" s="360"/>
      <c r="H2" s="360"/>
    </row>
    <row r="3" spans="1:8" ht="30" customHeight="1">
      <c r="A3" s="366" t="str">
        <f>'注意事項'!C3</f>
        <v>国体選手選考春季選抜競技会</v>
      </c>
      <c r="B3" s="367"/>
      <c r="C3" s="367"/>
      <c r="D3" s="367"/>
      <c r="E3" s="368"/>
      <c r="G3" s="152">
        <f>IF('①学校情報入力'!D5="","",'①学校情報入力'!D5)</f>
      </c>
      <c r="H3" s="120"/>
    </row>
    <row r="4" ht="14.25" customHeight="1"/>
    <row r="5" spans="1:8" ht="20.25">
      <c r="A5" s="361" t="str">
        <f>'注意事項'!C3&amp;'注意事項'!F3</f>
        <v>国体選手選考春季選抜競技会</v>
      </c>
      <c r="B5" s="361"/>
      <c r="C5" s="361"/>
      <c r="D5" s="361"/>
      <c r="E5" s="361"/>
      <c r="F5" s="361"/>
      <c r="G5" s="361"/>
      <c r="H5" s="361"/>
    </row>
    <row r="6" spans="1:8" ht="21" thickBot="1">
      <c r="A6" s="362" t="s">
        <v>55</v>
      </c>
      <c r="B6" s="362"/>
      <c r="C6" s="362"/>
      <c r="D6" s="362"/>
      <c r="E6" s="362"/>
      <c r="F6" s="362"/>
      <c r="G6" s="362"/>
      <c r="H6" s="362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IF('①学校情報入力'!D7="","",'①学校情報入力'!D7)</f>
      </c>
      <c r="C8" s="266" t="s">
        <v>213</v>
      </c>
      <c r="D8" s="371">
        <f>IF('①学校情報入力'!D4="","",'①学校情報入力'!D4)</f>
      </c>
      <c r="E8" s="372"/>
      <c r="F8" s="372"/>
      <c r="G8" s="373"/>
      <c r="H8" s="124"/>
    </row>
    <row r="9" spans="1:8" ht="16.5" customHeight="1" thickBot="1">
      <c r="A9" s="118"/>
      <c r="B9" s="363" t="s">
        <v>47</v>
      </c>
      <c r="C9" s="364"/>
      <c r="D9" s="158"/>
      <c r="E9" s="125"/>
      <c r="F9" s="365" t="s">
        <v>48</v>
      </c>
      <c r="G9" s="365"/>
      <c r="H9" s="118"/>
    </row>
    <row r="10" spans="1:14" ht="16.5" customHeight="1">
      <c r="A10" s="118"/>
      <c r="B10" s="161" t="s">
        <v>49</v>
      </c>
      <c r="C10" s="377" t="s">
        <v>50</v>
      </c>
      <c r="D10" s="378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306</v>
      </c>
      <c r="C11" s="374">
        <f>IF(L11=0,"",L11)</f>
      </c>
      <c r="D11" s="375"/>
      <c r="E11" s="131"/>
      <c r="F11" s="153" t="s">
        <v>317</v>
      </c>
      <c r="G11" s="130">
        <f>IF(N11=0,"",N11)</f>
      </c>
      <c r="H11" s="129"/>
      <c r="K11" s="119" t="str">
        <f>'種目情報'!A4</f>
        <v>少男A100m</v>
      </c>
      <c r="L11" s="132">
        <f>COUNTIF('②選手情報入力'!$I$10:$L$25,K11)</f>
        <v>0</v>
      </c>
      <c r="M11" s="119" t="str">
        <f>'種目情報'!E4</f>
        <v>少女A100m</v>
      </c>
      <c r="N11" s="132">
        <f>COUNTIF('②選手情報入力'!$I$10:$L$25,M11)</f>
        <v>0</v>
      </c>
    </row>
    <row r="12" spans="1:14" ht="21" customHeight="1">
      <c r="A12" s="129"/>
      <c r="B12" s="162" t="s">
        <v>307</v>
      </c>
      <c r="C12" s="374">
        <f aca="true" t="shared" si="0" ref="C12:C27">IF(L12=0,"",L12)</f>
      </c>
      <c r="D12" s="375"/>
      <c r="E12" s="131"/>
      <c r="F12" s="153" t="s">
        <v>318</v>
      </c>
      <c r="G12" s="130">
        <f aca="true" t="shared" si="1" ref="G12:G36">IF(N12=0,"",N12)</f>
      </c>
      <c r="H12" s="129"/>
      <c r="K12" s="119" t="str">
        <f>'種目情報'!A5</f>
        <v>少男A400m</v>
      </c>
      <c r="L12" s="132">
        <f>COUNTIF('②選手情報入力'!$I$10:$L$25,K12)</f>
        <v>0</v>
      </c>
      <c r="M12" s="119" t="str">
        <f>'種目情報'!E5</f>
        <v>少女A400m</v>
      </c>
      <c r="N12" s="132">
        <f>COUNTIF('②選手情報入力'!$I$10:$L$25,M12)</f>
        <v>0</v>
      </c>
    </row>
    <row r="13" spans="1:14" ht="21" customHeight="1">
      <c r="A13" s="129"/>
      <c r="B13" s="162" t="s">
        <v>308</v>
      </c>
      <c r="C13" s="374">
        <f t="shared" si="0"/>
      </c>
      <c r="D13" s="375"/>
      <c r="E13" s="131"/>
      <c r="F13" s="153" t="s">
        <v>319</v>
      </c>
      <c r="G13" s="130">
        <f t="shared" si="1"/>
      </c>
      <c r="H13" s="129"/>
      <c r="K13" s="119" t="str">
        <f>'種目情報'!A6</f>
        <v>少男A5000m</v>
      </c>
      <c r="L13" s="132">
        <f>COUNTIF('②選手情報入力'!$I$10:$L$25,K13)</f>
        <v>0</v>
      </c>
      <c r="M13" s="119" t="str">
        <f>'種目情報'!E6</f>
        <v>少女A3000m</v>
      </c>
      <c r="N13" s="132">
        <f>COUNTIF('②選手情報入力'!$I$10:$L$25,M13)</f>
        <v>0</v>
      </c>
    </row>
    <row r="14" spans="1:14" ht="21" customHeight="1">
      <c r="A14" s="129"/>
      <c r="B14" s="162" t="s">
        <v>309</v>
      </c>
      <c r="C14" s="374">
        <f t="shared" si="0"/>
      </c>
      <c r="D14" s="375"/>
      <c r="E14" s="131"/>
      <c r="F14" s="153" t="s">
        <v>320</v>
      </c>
      <c r="G14" s="130">
        <f t="shared" si="1"/>
      </c>
      <c r="H14" s="129"/>
      <c r="K14" s="119" t="str">
        <f>'種目情報'!A7</f>
        <v>少男A400mH</v>
      </c>
      <c r="L14" s="132">
        <f>COUNTIF('②選手情報入力'!$I$10:$L$25,K14)</f>
        <v>0</v>
      </c>
      <c r="M14" s="119" t="str">
        <f>'種目情報'!E7</f>
        <v>少女A400mH</v>
      </c>
      <c r="N14" s="132">
        <f>COUNTIF('②選手情報入力'!$I$10:$L$25,M14)</f>
        <v>0</v>
      </c>
    </row>
    <row r="15" spans="1:14" ht="21" customHeight="1">
      <c r="A15" s="129"/>
      <c r="B15" s="162" t="s">
        <v>268</v>
      </c>
      <c r="C15" s="374">
        <f t="shared" si="0"/>
      </c>
      <c r="D15" s="375"/>
      <c r="E15" s="131"/>
      <c r="F15" s="153" t="s">
        <v>325</v>
      </c>
      <c r="G15" s="130">
        <f t="shared" si="1"/>
      </c>
      <c r="H15" s="129"/>
      <c r="K15" s="119" t="str">
        <f>'種目情報'!A8</f>
        <v>少男Ａ棒高跳</v>
      </c>
      <c r="L15" s="132">
        <f>COUNTIF('②選手情報入力'!$I$10:$L$25,K15)</f>
        <v>0</v>
      </c>
      <c r="M15" s="119" t="str">
        <f>'種目情報'!E8</f>
        <v>少女Ａ棒高跳</v>
      </c>
      <c r="N15" s="132">
        <f>COUNTIF('②選手情報入力'!$I$10:$L$25,M15)</f>
        <v>0</v>
      </c>
    </row>
    <row r="16" spans="1:14" ht="21" customHeight="1">
      <c r="A16" s="129"/>
      <c r="B16" s="162" t="s">
        <v>269</v>
      </c>
      <c r="C16" s="374">
        <f t="shared" si="0"/>
      </c>
      <c r="D16" s="375"/>
      <c r="E16" s="131"/>
      <c r="F16" s="153" t="s">
        <v>277</v>
      </c>
      <c r="G16" s="130">
        <f t="shared" si="1"/>
      </c>
      <c r="H16" s="129"/>
      <c r="K16" s="119" t="str">
        <f>'種目情報'!A9</f>
        <v>少男Ａ走幅跳</v>
      </c>
      <c r="L16" s="132">
        <f>COUNTIF('②選手情報入力'!$I$10:$L$25,K16)</f>
        <v>0</v>
      </c>
      <c r="M16" s="119" t="str">
        <f>'種目情報'!E9</f>
        <v>少女Ａ走幅跳</v>
      </c>
      <c r="N16" s="132">
        <f>COUNTIF('②選手情報入力'!$I$10:$L$25,M16)</f>
        <v>0</v>
      </c>
    </row>
    <row r="17" spans="1:14" ht="21" customHeight="1">
      <c r="A17" s="129"/>
      <c r="B17" s="162" t="s">
        <v>304</v>
      </c>
      <c r="C17" s="374">
        <f t="shared" si="0"/>
      </c>
      <c r="D17" s="375"/>
      <c r="E17" s="131"/>
      <c r="F17" s="153" t="s">
        <v>321</v>
      </c>
      <c r="G17" s="130">
        <f t="shared" si="1"/>
      </c>
      <c r="H17" s="129"/>
      <c r="K17" s="119" t="str">
        <f>'種目情報'!A10</f>
        <v>少男Ａﾊﾝﾏｰ投</v>
      </c>
      <c r="L17" s="132">
        <f>COUNTIF('②選手情報入力'!$I$10:$L$25,K17)</f>
        <v>0</v>
      </c>
      <c r="M17" s="119" t="str">
        <f>'種目情報'!E10</f>
        <v>少女B100m</v>
      </c>
      <c r="N17" s="132">
        <f>COUNTIF('②選手情報入力'!$I$10:$L$25,M17)</f>
        <v>0</v>
      </c>
    </row>
    <row r="18" spans="1:14" ht="21" customHeight="1">
      <c r="A18" s="129"/>
      <c r="B18" s="162" t="s">
        <v>270</v>
      </c>
      <c r="C18" s="374">
        <f t="shared" si="0"/>
      </c>
      <c r="D18" s="375"/>
      <c r="E18" s="131"/>
      <c r="F18" s="153" t="s">
        <v>322</v>
      </c>
      <c r="G18" s="130">
        <f t="shared" si="1"/>
      </c>
      <c r="H18" s="129"/>
      <c r="K18" s="119" t="str">
        <f>'種目情報'!A11</f>
        <v>少男Ａやり投</v>
      </c>
      <c r="L18" s="132">
        <f>COUNTIF('②選手情報入力'!$I$10:$L$25,K18)</f>
        <v>0</v>
      </c>
      <c r="M18" s="119" t="str">
        <f>'種目情報'!E11</f>
        <v>少女B800m</v>
      </c>
      <c r="N18" s="132">
        <f>COUNTIF('②選手情報入力'!$I$10:$L$25,M18)</f>
        <v>0</v>
      </c>
    </row>
    <row r="19" spans="1:14" ht="21" customHeight="1">
      <c r="A19" s="129"/>
      <c r="B19" s="162" t="s">
        <v>310</v>
      </c>
      <c r="C19" s="374">
        <f t="shared" si="0"/>
      </c>
      <c r="D19" s="375"/>
      <c r="E19" s="131"/>
      <c r="F19" s="153" t="s">
        <v>323</v>
      </c>
      <c r="G19" s="130">
        <f t="shared" si="1"/>
      </c>
      <c r="H19" s="129"/>
      <c r="K19" s="119" t="str">
        <f>'種目情報'!A12</f>
        <v>少男B100m</v>
      </c>
      <c r="L19" s="132">
        <f>COUNTIF('②選手情報入力'!$I$10:$L$25,K19)</f>
        <v>0</v>
      </c>
      <c r="M19" s="119" t="str">
        <f>'種目情報'!E12</f>
        <v>少女B100mYH</v>
      </c>
      <c r="N19" s="132">
        <f>COUNTIF('②選手情報入力'!$I$10:$L$25,M19)</f>
        <v>0</v>
      </c>
    </row>
    <row r="20" spans="1:14" ht="21" customHeight="1">
      <c r="A20" s="129"/>
      <c r="B20" s="162" t="s">
        <v>311</v>
      </c>
      <c r="C20" s="374">
        <f t="shared" si="0"/>
      </c>
      <c r="D20" s="375"/>
      <c r="E20" s="131"/>
      <c r="F20" s="153" t="s">
        <v>279</v>
      </c>
      <c r="G20" s="130">
        <f t="shared" si="1"/>
      </c>
      <c r="H20" s="129"/>
      <c r="K20" s="119" t="str">
        <f>'種目情報'!A13</f>
        <v>少男B3000m</v>
      </c>
      <c r="L20" s="132">
        <f>COUNTIF('②選手情報入力'!$I$10:$L$25,K20)</f>
        <v>0</v>
      </c>
      <c r="M20" s="119" t="str">
        <f>'種目情報'!E13</f>
        <v>少女Ｂ走幅跳</v>
      </c>
      <c r="N20" s="132">
        <f>COUNTIF('②選手情報入力'!$I$10:$L$25,M20)</f>
        <v>0</v>
      </c>
    </row>
    <row r="21" spans="1:14" ht="21" customHeight="1">
      <c r="A21" s="129"/>
      <c r="B21" s="162" t="s">
        <v>312</v>
      </c>
      <c r="C21" s="374">
        <f t="shared" si="0"/>
      </c>
      <c r="D21" s="375"/>
      <c r="E21" s="131"/>
      <c r="F21" s="154" t="s">
        <v>315</v>
      </c>
      <c r="G21" s="130">
        <f t="shared" si="1"/>
      </c>
      <c r="H21" s="129"/>
      <c r="K21" s="119" t="str">
        <f>'種目情報'!A14</f>
        <v>少男B走幅跳</v>
      </c>
      <c r="L21" s="132">
        <f>COUNTIF('②選手情報入力'!$I$10:$L$25,K21)</f>
        <v>0</v>
      </c>
      <c r="M21" s="119" t="str">
        <f>'種目情報'!E14</f>
        <v>少女Ｂ砲丸投</v>
      </c>
      <c r="N21" s="132">
        <f>COUNTIF('②選手情報入力'!$I$10:$L$25,M21)</f>
        <v>0</v>
      </c>
    </row>
    <row r="22" spans="1:14" ht="21" customHeight="1">
      <c r="A22" s="129"/>
      <c r="B22" s="162" t="s">
        <v>271</v>
      </c>
      <c r="C22" s="374">
        <f t="shared" si="0"/>
      </c>
      <c r="D22" s="375"/>
      <c r="E22" s="131"/>
      <c r="F22" s="153" t="s">
        <v>324</v>
      </c>
      <c r="G22" s="130">
        <f t="shared" si="1"/>
      </c>
      <c r="H22" s="129"/>
      <c r="K22" s="119" t="str">
        <f>'種目情報'!A15</f>
        <v>少男Ｂ走幅跳</v>
      </c>
      <c r="L22" s="132">
        <f>COUNTIF('②選手情報入力'!$I$10:$L$25,K22)</f>
        <v>0</v>
      </c>
      <c r="M22" s="119" t="str">
        <f>'種目情報'!E15</f>
        <v>少女共1500m</v>
      </c>
      <c r="N22" s="132">
        <f>COUNTIF('②選手情報入力'!$I$10:$L$25,M22)</f>
        <v>0</v>
      </c>
    </row>
    <row r="23" spans="1:14" ht="21" customHeight="1">
      <c r="A23" s="129"/>
      <c r="B23" s="162" t="s">
        <v>272</v>
      </c>
      <c r="C23" s="374">
        <f t="shared" si="0"/>
      </c>
      <c r="D23" s="375"/>
      <c r="E23" s="131"/>
      <c r="F23" s="154" t="s">
        <v>280</v>
      </c>
      <c r="G23" s="130">
        <f t="shared" si="1"/>
      </c>
      <c r="H23" s="129"/>
      <c r="K23" s="119" t="str">
        <f>'種目情報'!A16</f>
        <v>少男Ｂ砲丸投</v>
      </c>
      <c r="L23" s="132">
        <f>COUNTIF('②選手情報入力'!$I$10:$L$25,K23)</f>
        <v>0</v>
      </c>
      <c r="M23" s="119" t="str">
        <f>'種目情報'!E16</f>
        <v>少女共棒高跳</v>
      </c>
      <c r="N23" s="132">
        <f>COUNTIF('②選手情報入力'!$I$10:$L$25,M23)</f>
        <v>0</v>
      </c>
    </row>
    <row r="24" spans="1:14" ht="21" customHeight="1">
      <c r="A24" s="129"/>
      <c r="B24" s="162" t="s">
        <v>313</v>
      </c>
      <c r="C24" s="374">
        <f t="shared" si="0"/>
      </c>
      <c r="D24" s="375"/>
      <c r="E24" s="131"/>
      <c r="F24" s="154" t="s">
        <v>326</v>
      </c>
      <c r="G24" s="130">
        <f t="shared" si="1"/>
      </c>
      <c r="H24" s="129"/>
      <c r="K24" s="119" t="str">
        <f>'種目情報'!A17</f>
        <v>少男共110mJH</v>
      </c>
      <c r="L24" s="132">
        <f>COUNTIF('②選手情報入力'!$I$10:$L$25,K24)</f>
        <v>0</v>
      </c>
      <c r="M24" s="119" t="str">
        <f>'種目情報'!E17</f>
        <v>少女共円盤投</v>
      </c>
      <c r="N24" s="132">
        <f>COUNTIF('②選手情報入力'!$I$10:$L$25,M24)</f>
        <v>0</v>
      </c>
    </row>
    <row r="25" spans="1:14" ht="21" customHeight="1">
      <c r="A25" s="129"/>
      <c r="B25" s="162" t="s">
        <v>273</v>
      </c>
      <c r="C25" s="374">
        <f t="shared" si="0"/>
      </c>
      <c r="D25" s="375"/>
      <c r="E25" s="131"/>
      <c r="F25" s="154" t="s">
        <v>282</v>
      </c>
      <c r="G25" s="130">
        <f t="shared" si="1"/>
      </c>
      <c r="H25" s="129"/>
      <c r="K25" s="119" t="str">
        <f>'種目情報'!A18</f>
        <v>少男共走高跳</v>
      </c>
      <c r="L25" s="132">
        <f>COUNTIF('②選手情報入力'!$I$10:$L$25,K25)</f>
        <v>0</v>
      </c>
      <c r="M25" s="119" t="str">
        <f>'種目情報'!E18</f>
        <v>少女共やり投</v>
      </c>
      <c r="N25" s="132">
        <f>COUNTIF('②選手情報入力'!$I$10:$L$25,M25)</f>
        <v>0</v>
      </c>
    </row>
    <row r="26" spans="1:14" ht="21" customHeight="1">
      <c r="A26" s="129"/>
      <c r="B26" s="162" t="s">
        <v>274</v>
      </c>
      <c r="C26" s="374">
        <f t="shared" si="0"/>
      </c>
      <c r="D26" s="375"/>
      <c r="E26" s="131"/>
      <c r="F26" s="154"/>
      <c r="G26" s="130">
        <f t="shared" si="1"/>
      </c>
      <c r="H26" s="129"/>
      <c r="K26" s="119" t="str">
        <f>'種目情報'!A19</f>
        <v>少男共三段跳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 t="s">
        <v>275</v>
      </c>
      <c r="C27" s="374">
        <f t="shared" si="0"/>
      </c>
      <c r="D27" s="375"/>
      <c r="E27" s="131"/>
      <c r="F27" s="154"/>
      <c r="G27" s="130">
        <f t="shared" si="1"/>
      </c>
      <c r="H27" s="129"/>
      <c r="K27" s="119" t="str">
        <f>'種目情報'!A20</f>
        <v>少男共円盤投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74">
        <f aca="true" t="shared" si="2" ref="C28:C35">IF(L28=0,"",L28)</f>
      </c>
      <c r="D28" s="375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74">
        <f t="shared" si="2"/>
      </c>
      <c r="D29" s="375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74">
        <f>IF(L30=0,"",L30)</f>
      </c>
      <c r="D30" s="375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74">
        <f>IF(L31=0,"",L31)</f>
      </c>
      <c r="D31" s="375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74">
        <f>IF(L32=0,"",L32)</f>
      </c>
      <c r="D32" s="375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74">
        <f t="shared" si="2"/>
      </c>
      <c r="D33" s="375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74">
        <f t="shared" si="2"/>
      </c>
      <c r="D34" s="375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74">
        <f t="shared" si="2"/>
      </c>
      <c r="D35" s="375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7"/>
      <c r="C36" s="381">
        <f>IF(L36=0,"",L36)</f>
      </c>
      <c r="D36" s="382"/>
      <c r="E36" s="131"/>
      <c r="F36" s="238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65" t="s">
        <v>158</v>
      </c>
      <c r="C38" s="383"/>
      <c r="D38" s="159"/>
      <c r="E38" s="131"/>
      <c r="F38" s="365" t="s">
        <v>54</v>
      </c>
      <c r="G38" s="365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69">
        <f>'②選手情報入力'!G26</f>
        <v>0</v>
      </c>
      <c r="D39" s="370"/>
      <c r="E39" s="131"/>
      <c r="F39" s="165" t="s">
        <v>283</v>
      </c>
      <c r="G39" s="166">
        <f>C39*800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164</v>
      </c>
      <c r="C40" s="170"/>
      <c r="D40" s="160" t="s">
        <v>166</v>
      </c>
      <c r="F40" s="167" t="s">
        <v>176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80"/>
      <c r="C42" s="380"/>
      <c r="D42" s="380"/>
      <c r="E42" s="380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79"/>
      <c r="D43" s="379"/>
      <c r="E43" s="379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79"/>
      <c r="D44" s="379"/>
      <c r="E44" s="379"/>
      <c r="F44" s="376">
        <f ca="1">TODAY()</f>
        <v>42445</v>
      </c>
      <c r="G44" s="376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59" t="s">
        <v>138</v>
      </c>
      <c r="B45" s="359"/>
      <c r="C45" s="359"/>
      <c r="D45" s="359"/>
      <c r="E45" s="359"/>
      <c r="F45" s="359"/>
      <c r="G45" s="359"/>
      <c r="H45" s="359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27:D27"/>
    <mergeCell ref="B38:C38"/>
    <mergeCell ref="C33:D33"/>
    <mergeCell ref="C34:D34"/>
    <mergeCell ref="C30:D30"/>
    <mergeCell ref="C31:D31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C29:D29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384" t="s">
        <v>211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ht="7.5" customHeight="1"/>
    <row r="4" spans="2:12" ht="25.5">
      <c r="B4" s="385" t="str">
        <f>'注意事項'!C3</f>
        <v>国体選手選考春季選抜競技会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396" t="s">
        <v>167</v>
      </c>
      <c r="J6" s="397"/>
      <c r="K6" s="400">
        <f>IF('①学校情報入力'!D4="","",'①学校情報入力'!$D$4)</f>
      </c>
      <c r="L6" s="402"/>
    </row>
    <row r="7" spans="1:12" ht="14.25" customHeight="1" thickBot="1">
      <c r="A7" s="312"/>
      <c r="B7" s="313"/>
      <c r="C7" s="442" t="s">
        <v>59</v>
      </c>
      <c r="D7" s="400" t="str">
        <f>IF('注意事項'!$C$3="","",'注意事項'!$C$3)</f>
        <v>国体選手選考春季選抜競技会</v>
      </c>
      <c r="E7" s="401"/>
      <c r="F7" s="401"/>
      <c r="G7" s="402"/>
      <c r="I7" s="398"/>
      <c r="J7" s="399"/>
      <c r="K7" s="403"/>
      <c r="L7" s="405"/>
    </row>
    <row r="8" spans="1:12" ht="15" customHeight="1" thickBot="1">
      <c r="A8" s="268"/>
      <c r="B8" s="313"/>
      <c r="C8" s="443"/>
      <c r="D8" s="403"/>
      <c r="E8" s="404"/>
      <c r="F8" s="404"/>
      <c r="G8" s="405"/>
      <c r="H8" s="58"/>
      <c r="I8" s="58"/>
      <c r="J8" s="56"/>
      <c r="K8" s="268"/>
      <c r="L8" s="268"/>
    </row>
    <row r="9" spans="1:12" ht="15" customHeight="1">
      <c r="A9" s="312"/>
      <c r="B9" s="313"/>
      <c r="C9" s="442" t="s">
        <v>98</v>
      </c>
      <c r="D9" s="406" t="str">
        <f>'注意事項'!J3</f>
        <v>高校用</v>
      </c>
      <c r="E9" s="407"/>
      <c r="F9" s="407"/>
      <c r="G9" s="408"/>
      <c r="H9" s="58"/>
      <c r="I9" s="58"/>
      <c r="J9" s="56"/>
      <c r="K9" s="415" t="s">
        <v>99</v>
      </c>
      <c r="L9" s="417">
        <v>1</v>
      </c>
    </row>
    <row r="10" spans="1:12" ht="14.25" customHeight="1" thickBot="1">
      <c r="A10" s="268"/>
      <c r="B10" s="313"/>
      <c r="C10" s="443"/>
      <c r="D10" s="409"/>
      <c r="E10" s="410"/>
      <c r="F10" s="410"/>
      <c r="G10" s="411"/>
      <c r="H10" s="300"/>
      <c r="I10" s="300"/>
      <c r="J10" s="56"/>
      <c r="K10" s="416"/>
      <c r="L10" s="418"/>
    </row>
    <row r="11" ht="7.5" customHeight="1" thickBot="1"/>
    <row r="12" spans="1:12" ht="24" customHeight="1">
      <c r="A12" s="444" t="s">
        <v>100</v>
      </c>
      <c r="B12" s="445"/>
      <c r="C12" s="446"/>
      <c r="D12" s="436">
        <f>IF('①学校情報入力'!D4="","",'①学校情報入力'!D4)</f>
      </c>
      <c r="E12" s="437"/>
      <c r="F12" s="437"/>
      <c r="G12" s="437"/>
      <c r="H12" s="437"/>
      <c r="I12" s="437"/>
      <c r="J12" s="437"/>
      <c r="K12" s="437"/>
      <c r="L12" s="438"/>
    </row>
    <row r="13" spans="1:12" ht="24" customHeight="1">
      <c r="A13" s="386" t="s">
        <v>171</v>
      </c>
      <c r="B13" s="387"/>
      <c r="C13" s="388"/>
      <c r="D13" s="419">
        <f>IF('①学校情報入力'!D4="","",'①学校情報入力'!D7)</f>
      </c>
      <c r="E13" s="420"/>
      <c r="F13" s="420"/>
      <c r="G13" s="420"/>
      <c r="H13" s="420"/>
      <c r="I13" s="421"/>
      <c r="J13" s="421"/>
      <c r="K13" s="421"/>
      <c r="L13" s="422"/>
    </row>
    <row r="14" spans="1:12" ht="24" customHeight="1" thickBot="1">
      <c r="A14" s="447" t="s">
        <v>101</v>
      </c>
      <c r="B14" s="424"/>
      <c r="C14" s="296" t="s">
        <v>102</v>
      </c>
      <c r="D14" s="394" t="s">
        <v>104</v>
      </c>
      <c r="E14" s="423"/>
      <c r="F14" s="423"/>
      <c r="G14" s="423"/>
      <c r="H14" s="424"/>
      <c r="I14" s="296" t="s">
        <v>0</v>
      </c>
      <c r="J14" s="296" t="s">
        <v>37</v>
      </c>
      <c r="K14" s="394" t="s">
        <v>103</v>
      </c>
      <c r="L14" s="395"/>
    </row>
    <row r="15" spans="1:12" ht="24" customHeight="1">
      <c r="A15" s="391">
        <v>1</v>
      </c>
      <c r="B15" s="392"/>
      <c r="C15" s="69">
        <f>IF('②選手情報入力'!C10="","",'②選手情報入力'!B10&amp;'②選手情報入力'!C10)</f>
      </c>
      <c r="D15" s="412">
        <f>IF('②選手情報入力'!D10="","",'②選手情報入力'!D10)</f>
      </c>
      <c r="E15" s="413"/>
      <c r="F15" s="413"/>
      <c r="G15" s="413"/>
      <c r="H15" s="414"/>
      <c r="I15" s="69">
        <f>IF('②選手情報入力'!H10="","",'②選手情報入力'!H10)</f>
      </c>
      <c r="J15" s="69">
        <f>IF('②選手情報入力'!G10="","",'②選手情報入力'!G10)</f>
      </c>
      <c r="K15" s="297">
        <f>IF('②選手情報入力'!I10="","",VLOOKUP('②選手情報入力'!I10,'種目情報'!$N$4:$O$51,2,FALSE))</f>
      </c>
      <c r="L15" s="233">
        <f>IF('②選手情報入力'!K10="","",VLOOKUP('②選手情報入力'!K10,'種目情報'!$N$4:$O$51,2,FALSE))</f>
      </c>
    </row>
    <row r="16" spans="1:12" ht="24" customHeight="1">
      <c r="A16" s="389">
        <v>2</v>
      </c>
      <c r="B16" s="390"/>
      <c r="C16" s="67">
        <f>IF('②選手情報入力'!C11="","",'②選手情報入力'!B11&amp;'②選手情報入力'!C11)</f>
      </c>
      <c r="D16" s="393">
        <f>IF('②選手情報入力'!D11="","",'②選手情報入力'!D11)</f>
      </c>
      <c r="E16" s="393"/>
      <c r="F16" s="393"/>
      <c r="G16" s="393"/>
      <c r="H16" s="393"/>
      <c r="I16" s="67">
        <f>IF('②選手情報入力'!H11="","",'②選手情報入力'!H11)</f>
      </c>
      <c r="J16" s="67">
        <f>IF('②選手情報入力'!G11="","",'②選手情報入力'!G11)</f>
      </c>
      <c r="K16" s="294">
        <f>IF('②選手情報入力'!I11="","",VLOOKUP('②選手情報入力'!I11,'種目情報'!$N$4:$O$51,2,FALSE))</f>
      </c>
      <c r="L16" s="235">
        <f>IF('②選手情報入力'!K11="","",VLOOKUP('②選手情報入力'!K11,'種目情報'!$N$4:$O$51,2,FALSE))</f>
      </c>
    </row>
    <row r="17" spans="1:12" ht="24" customHeight="1">
      <c r="A17" s="389">
        <v>3</v>
      </c>
      <c r="B17" s="390"/>
      <c r="C17" s="67">
        <f>IF('②選手情報入力'!C12="","",'②選手情報入力'!B12&amp;'②選手情報入力'!C12)</f>
      </c>
      <c r="D17" s="393">
        <f>IF('②選手情報入力'!D12="","",'②選手情報入力'!D12)</f>
      </c>
      <c r="E17" s="393"/>
      <c r="F17" s="393"/>
      <c r="G17" s="393"/>
      <c r="H17" s="393"/>
      <c r="I17" s="67">
        <f>IF('②選手情報入力'!H12="","",'②選手情報入力'!H12)</f>
      </c>
      <c r="J17" s="67">
        <f>IF('②選手情報入力'!G12="","",'②選手情報入力'!G12)</f>
      </c>
      <c r="K17" s="294">
        <f>IF('②選手情報入力'!I12="","",VLOOKUP('②選手情報入力'!I12,'種目情報'!$N$4:$O$51,2,FALSE))</f>
      </c>
      <c r="L17" s="235">
        <f>IF('②選手情報入力'!K12="","",VLOOKUP('②選手情報入力'!K12,'種目情報'!$N$4:$O$51,2,FALSE))</f>
      </c>
    </row>
    <row r="18" spans="1:12" ht="24" customHeight="1">
      <c r="A18" s="389">
        <v>4</v>
      </c>
      <c r="B18" s="390"/>
      <c r="C18" s="67">
        <f>IF('②選手情報入力'!C13="","",'②選手情報入力'!B13&amp;'②選手情報入力'!C13)</f>
      </c>
      <c r="D18" s="393">
        <f>IF('②選手情報入力'!D13="","",'②選手情報入力'!D13)</f>
      </c>
      <c r="E18" s="393"/>
      <c r="F18" s="393"/>
      <c r="G18" s="393"/>
      <c r="H18" s="393"/>
      <c r="I18" s="67">
        <f>IF('②選手情報入力'!H13="","",'②選手情報入力'!H13)</f>
      </c>
      <c r="J18" s="67">
        <f>IF('②選手情報入力'!G13="","",'②選手情報入力'!G13)</f>
      </c>
      <c r="K18" s="294">
        <f>IF('②選手情報入力'!I13="","",VLOOKUP('②選手情報入力'!I13,'種目情報'!$N$4:$O$51,2,FALSE))</f>
      </c>
      <c r="L18" s="235">
        <f>IF('②選手情報入力'!K13="","",VLOOKUP('②選手情報入力'!K13,'種目情報'!$N$4:$O$51,2,FALSE))</f>
      </c>
    </row>
    <row r="19" spans="1:12" ht="24" customHeight="1" thickBot="1">
      <c r="A19" s="434">
        <v>5</v>
      </c>
      <c r="B19" s="435"/>
      <c r="C19" s="241">
        <f>IF('②選手情報入力'!C14="","",'②選手情報入力'!B14&amp;'②選手情報入力'!C14)</f>
      </c>
      <c r="D19" s="429">
        <f>IF('②選手情報入力'!D14="","",'②選手情報入力'!D14)</f>
      </c>
      <c r="E19" s="430"/>
      <c r="F19" s="430"/>
      <c r="G19" s="430"/>
      <c r="H19" s="431"/>
      <c r="I19" s="241">
        <f>IF('②選手情報入力'!H14="","",'②選手情報入力'!H14)</f>
      </c>
      <c r="J19" s="241">
        <f>IF('②選手情報入力'!G14="","",'②選手情報入力'!G14)</f>
      </c>
      <c r="K19" s="298">
        <f>IF('②選手情報入力'!I14="","",VLOOKUP('②選手情報入力'!I14,'種目情報'!$N$4:$O$51,2,FALSE))</f>
      </c>
      <c r="L19" s="242">
        <f>IF('②選手情報入力'!K14="","",VLOOKUP('②選手情報入力'!K14,'種目情報'!$N$4:$O$51,2,FALSE))</f>
      </c>
    </row>
    <row r="20" spans="1:12" ht="24" customHeight="1">
      <c r="A20" s="432">
        <v>6</v>
      </c>
      <c r="B20" s="433"/>
      <c r="C20" s="66">
        <f>IF('②選手情報入力'!C15="","",'②選手情報入力'!B15&amp;'②選手情報入力'!C15)</f>
      </c>
      <c r="D20" s="412">
        <f>IF('②選手情報入力'!D15="","",'②選手情報入力'!D15)</f>
      </c>
      <c r="E20" s="413"/>
      <c r="F20" s="413"/>
      <c r="G20" s="413"/>
      <c r="H20" s="414"/>
      <c r="I20" s="66">
        <f>IF('②選手情報入力'!H15="","",'②選手情報入力'!H15)</f>
      </c>
      <c r="J20" s="66">
        <f>IF('②選手情報入力'!G15="","",'②選手情報入力'!G15)</f>
      </c>
      <c r="K20" s="299">
        <f>IF('②選手情報入力'!I15="","",VLOOKUP('②選手情報入力'!I15,'種目情報'!$N$4:$O$51,2,FALSE))</f>
      </c>
      <c r="L20" s="234">
        <f>IF('②選手情報入力'!K15="","",VLOOKUP('②選手情報入力'!K15,'種目情報'!$N$4:$O$51,2,FALSE))</f>
      </c>
    </row>
    <row r="21" spans="1:12" ht="24" customHeight="1">
      <c r="A21" s="389">
        <v>7</v>
      </c>
      <c r="B21" s="390"/>
      <c r="C21" s="67">
        <f>IF('②選手情報入力'!C16="","",'②選手情報入力'!B16&amp;'②選手情報入力'!C16)</f>
      </c>
      <c r="D21" s="393">
        <f>IF('②選手情報入力'!D16="","",'②選手情報入力'!D16)</f>
      </c>
      <c r="E21" s="393"/>
      <c r="F21" s="393"/>
      <c r="G21" s="393"/>
      <c r="H21" s="393"/>
      <c r="I21" s="67">
        <f>IF('②選手情報入力'!H16="","",'②選手情報入力'!H16)</f>
      </c>
      <c r="J21" s="67">
        <f>IF('②選手情報入力'!G16="","",'②選手情報入力'!G16)</f>
      </c>
      <c r="K21" s="294">
        <f>IF('②選手情報入力'!I16="","",VLOOKUP('②選手情報入力'!I16,'種目情報'!$N$4:$O$51,2,FALSE))</f>
      </c>
      <c r="L21" s="235">
        <f>IF('②選手情報入力'!K16="","",VLOOKUP('②選手情報入力'!K16,'種目情報'!$N$4:$O$51,2,FALSE))</f>
      </c>
    </row>
    <row r="22" spans="1:12" ht="24" customHeight="1">
      <c r="A22" s="389">
        <v>8</v>
      </c>
      <c r="B22" s="390"/>
      <c r="C22" s="67">
        <f>IF('②選手情報入力'!C17="","",'②選手情報入力'!B17&amp;'②選手情報入力'!C17)</f>
      </c>
      <c r="D22" s="393">
        <f>IF('②選手情報入力'!D17="","",'②選手情報入力'!D17)</f>
      </c>
      <c r="E22" s="393"/>
      <c r="F22" s="393"/>
      <c r="G22" s="393"/>
      <c r="H22" s="393"/>
      <c r="I22" s="67">
        <f>IF('②選手情報入力'!H17="","",'②選手情報入力'!H17)</f>
      </c>
      <c r="J22" s="67">
        <f>IF('②選手情報入力'!G17="","",'②選手情報入力'!G17)</f>
      </c>
      <c r="K22" s="294">
        <f>IF('②選手情報入力'!I17="","",VLOOKUP('②選手情報入力'!I17,'種目情報'!$N$4:$O$51,2,FALSE))</f>
      </c>
      <c r="L22" s="235">
        <f>IF('②選手情報入力'!K17="","",VLOOKUP('②選手情報入力'!K17,'種目情報'!$N$4:$O$51,2,FALSE))</f>
      </c>
    </row>
    <row r="23" spans="1:12" ht="24" customHeight="1">
      <c r="A23" s="389">
        <v>9</v>
      </c>
      <c r="B23" s="390"/>
      <c r="C23" s="67">
        <f>IF('②選手情報入力'!C18="","",'②選手情報入力'!B18&amp;'②選手情報入力'!C18)</f>
      </c>
      <c r="D23" s="393">
        <f>IF('②選手情報入力'!D18="","",'②選手情報入力'!D18)</f>
      </c>
      <c r="E23" s="393"/>
      <c r="F23" s="393"/>
      <c r="G23" s="393"/>
      <c r="H23" s="393"/>
      <c r="I23" s="67">
        <f>IF('②選手情報入力'!H18="","",'②選手情報入力'!H18)</f>
      </c>
      <c r="J23" s="67">
        <f>IF('②選手情報入力'!G18="","",'②選手情報入力'!G18)</f>
      </c>
      <c r="K23" s="294">
        <f>IF('②選手情報入力'!I18="","",VLOOKUP('②選手情報入力'!I18,'種目情報'!$N$4:$O$51,2,FALSE))</f>
      </c>
      <c r="L23" s="235">
        <f>IF('②選手情報入力'!K18="","",VLOOKUP('②選手情報入力'!K18,'種目情報'!$N$4:$O$51,2,FALSE))</f>
      </c>
    </row>
    <row r="24" spans="1:12" ht="24" customHeight="1" thickBot="1">
      <c r="A24" s="427">
        <v>10</v>
      </c>
      <c r="B24" s="428"/>
      <c r="C24" s="68">
        <f>IF('②選手情報入力'!C19="","",'②選手情報入力'!B19&amp;'②選手情報入力'!C19)</f>
      </c>
      <c r="D24" s="429">
        <f>IF('②選手情報入力'!D19="","",'②選手情報入力'!D19)</f>
      </c>
      <c r="E24" s="430"/>
      <c r="F24" s="430"/>
      <c r="G24" s="430"/>
      <c r="H24" s="431"/>
      <c r="I24" s="68">
        <f>IF('②選手情報入力'!H19="","",'②選手情報入力'!H19)</f>
      </c>
      <c r="J24" s="68">
        <f>IF('②選手情報入力'!G19="","",'②選手情報入力'!G19)</f>
      </c>
      <c r="K24" s="293">
        <f>IF('②選手情報入力'!I19="","",VLOOKUP('②選手情報入力'!I19,'種目情報'!$N$4:$O$51,2,FALSE))</f>
      </c>
      <c r="L24" s="236">
        <f>IF('②選手情報入力'!K19="","",VLOOKUP('②選手情報入力'!K19,'種目情報'!$N$4:$O$51,2,FALSE))</f>
      </c>
    </row>
    <row r="25" spans="1:12" ht="24" customHeight="1">
      <c r="A25" s="391">
        <v>11</v>
      </c>
      <c r="B25" s="392"/>
      <c r="C25" s="69">
        <f>IF('②選手情報入力'!C20="","",'②選手情報入力'!B20&amp;'②選手情報入力'!C20)</f>
      </c>
      <c r="D25" s="412">
        <f>IF('②選手情報入力'!D20="","",'②選手情報入力'!D20)</f>
      </c>
      <c r="E25" s="413"/>
      <c r="F25" s="413"/>
      <c r="G25" s="413"/>
      <c r="H25" s="414"/>
      <c r="I25" s="69">
        <f>IF('②選手情報入力'!H20="","",'②選手情報入力'!H20)</f>
      </c>
      <c r="J25" s="69">
        <f>IF('②選手情報入力'!G20="","",'②選手情報入力'!G20)</f>
      </c>
      <c r="K25" s="297">
        <f>IF('②選手情報入力'!I20="","",VLOOKUP('②選手情報入力'!I20,'種目情報'!$N$4:$O$51,2,FALSE))</f>
      </c>
      <c r="L25" s="233">
        <f>IF('②選手情報入力'!K20="","",VLOOKUP('②選手情報入力'!K20,'種目情報'!$N$4:$O$51,2,FALSE))</f>
      </c>
    </row>
    <row r="26" spans="1:12" ht="24" customHeight="1">
      <c r="A26" s="389">
        <v>12</v>
      </c>
      <c r="B26" s="390"/>
      <c r="C26" s="67">
        <f>IF('②選手情報入力'!C21="","",'②選手情報入力'!B21&amp;'②選手情報入力'!C21)</f>
      </c>
      <c r="D26" s="393">
        <f>IF('②選手情報入力'!D21="","",'②選手情報入力'!D21)</f>
      </c>
      <c r="E26" s="393"/>
      <c r="F26" s="393"/>
      <c r="G26" s="393"/>
      <c r="H26" s="393"/>
      <c r="I26" s="67">
        <f>IF('②選手情報入力'!H21="","",'②選手情報入力'!H21)</f>
      </c>
      <c r="J26" s="67">
        <f>IF('②選手情報入力'!G21="","",'②選手情報入力'!G21)</f>
      </c>
      <c r="K26" s="294">
        <f>IF('②選手情報入力'!I21="","",VLOOKUP('②選手情報入力'!I21,'種目情報'!$N$4:$O$51,2,FALSE))</f>
      </c>
      <c r="L26" s="235">
        <f>IF('②選手情報入力'!K21="","",VLOOKUP('②選手情報入力'!K21,'種目情報'!$N$4:$O$51,2,FALSE))</f>
      </c>
    </row>
    <row r="27" spans="1:12" ht="24" customHeight="1">
      <c r="A27" s="389">
        <v>13</v>
      </c>
      <c r="B27" s="390"/>
      <c r="C27" s="67">
        <f>IF('②選手情報入力'!C22="","",'②選手情報入力'!B22&amp;'②選手情報入力'!C22)</f>
      </c>
      <c r="D27" s="393">
        <f>IF('②選手情報入力'!D22="","",'②選手情報入力'!D22)</f>
      </c>
      <c r="E27" s="393"/>
      <c r="F27" s="393"/>
      <c r="G27" s="393"/>
      <c r="H27" s="393"/>
      <c r="I27" s="67">
        <f>IF('②選手情報入力'!H22="","",'②選手情報入力'!H22)</f>
      </c>
      <c r="J27" s="67">
        <f>IF('②選手情報入力'!G22="","",'②選手情報入力'!G22)</f>
      </c>
      <c r="K27" s="294">
        <f>IF('②選手情報入力'!I22="","",VLOOKUP('②選手情報入力'!I22,'種目情報'!$N$4:$O$51,2,FALSE))</f>
      </c>
      <c r="L27" s="235">
        <f>IF('②選手情報入力'!K22="","",VLOOKUP('②選手情報入力'!K22,'種目情報'!$N$4:$O$51,2,FALSE))</f>
      </c>
    </row>
    <row r="28" spans="1:12" ht="24" customHeight="1">
      <c r="A28" s="389">
        <v>14</v>
      </c>
      <c r="B28" s="390"/>
      <c r="C28" s="67">
        <f>IF('②選手情報入力'!C23="","",'②選手情報入力'!B23&amp;'②選手情報入力'!C23)</f>
      </c>
      <c r="D28" s="393">
        <f>IF('②選手情報入力'!D23="","",'②選手情報入力'!D23)</f>
      </c>
      <c r="E28" s="393"/>
      <c r="F28" s="393"/>
      <c r="G28" s="393"/>
      <c r="H28" s="393"/>
      <c r="I28" s="67">
        <f>IF('②選手情報入力'!H23="","",'②選手情報入力'!H23)</f>
      </c>
      <c r="J28" s="67">
        <f>IF('②選手情報入力'!G23="","",'②選手情報入力'!G23)</f>
      </c>
      <c r="K28" s="294">
        <f>IF('②選手情報入力'!I23="","",VLOOKUP('②選手情報入力'!I23,'種目情報'!$N$4:$O$51,2,FALSE))</f>
      </c>
      <c r="L28" s="235">
        <f>IF('②選手情報入力'!K23="","",VLOOKUP('②選手情報入力'!K23,'種目情報'!$N$4:$O$51,2,FALSE))</f>
      </c>
    </row>
    <row r="29" spans="1:12" ht="24" customHeight="1" thickBot="1">
      <c r="A29" s="427">
        <v>15</v>
      </c>
      <c r="B29" s="428"/>
      <c r="C29" s="68">
        <f>IF('②選手情報入力'!C24="","",'②選手情報入力'!B24&amp;'②選手情報入力'!C24)</f>
      </c>
      <c r="D29" s="429">
        <f>IF('②選手情報入力'!D24="","",'②選手情報入力'!D24)</f>
      </c>
      <c r="E29" s="430"/>
      <c r="F29" s="430"/>
      <c r="G29" s="430"/>
      <c r="H29" s="431"/>
      <c r="I29" s="68">
        <f>IF('②選手情報入力'!H24="","",'②選手情報入力'!H24)</f>
      </c>
      <c r="J29" s="68">
        <f>IF('②選手情報入力'!G24="","",'②選手情報入力'!G24)</f>
      </c>
      <c r="K29" s="293">
        <f>IF('②選手情報入力'!I24="","",VLOOKUP('②選手情報入力'!I24,'種目情報'!$N$4:$O$51,2,FALSE))</f>
      </c>
      <c r="L29" s="236">
        <f>IF('②選手情報入力'!K24="","",VLOOKUP('②選手情報入力'!K24,'種目情報'!$N$4:$O$51,2,FALSE))</f>
      </c>
    </row>
    <row r="30" spans="1:12" ht="24" customHeight="1" thickBot="1">
      <c r="A30" s="425">
        <v>16</v>
      </c>
      <c r="B30" s="426"/>
      <c r="C30" s="239">
        <f>IF('②選手情報入力'!C25="","",'②選手情報入力'!B25&amp;'②選手情報入力'!C25)</f>
      </c>
      <c r="D30" s="439">
        <f>IF('②選手情報入力'!D25="","",'②選手情報入力'!D25)</f>
      </c>
      <c r="E30" s="440"/>
      <c r="F30" s="440"/>
      <c r="G30" s="440"/>
      <c r="H30" s="441"/>
      <c r="I30" s="239">
        <f>IF('②選手情報入力'!H25="","",'②選手情報入力'!H25)</f>
      </c>
      <c r="J30" s="239">
        <f>IF('②選手情報入力'!G25="","",'②選手情報入力'!G25)</f>
      </c>
      <c r="K30" s="295">
        <f>IF('②選手情報入力'!I25="","",VLOOKUP('②選手情報入力'!I25,'種目情報'!$N$4:$O$51,2,FALSE))</f>
      </c>
      <c r="L30" s="240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A12:C12"/>
    <mergeCell ref="A14:B14"/>
    <mergeCell ref="A18:B18"/>
    <mergeCell ref="A19:B19"/>
    <mergeCell ref="D12:L12"/>
    <mergeCell ref="D30:H30"/>
    <mergeCell ref="C7:C8"/>
    <mergeCell ref="C9:C10"/>
    <mergeCell ref="D25:H25"/>
    <mergeCell ref="D26:H26"/>
    <mergeCell ref="D27:H27"/>
    <mergeCell ref="D28:H28"/>
    <mergeCell ref="D29:H29"/>
    <mergeCell ref="D20:H20"/>
    <mergeCell ref="D21:H21"/>
    <mergeCell ref="D22:H22"/>
    <mergeCell ref="D23:H23"/>
    <mergeCell ref="D24:H24"/>
    <mergeCell ref="D14:H14"/>
    <mergeCell ref="A25:B25"/>
    <mergeCell ref="A26:B26"/>
    <mergeCell ref="A30:B30"/>
    <mergeCell ref="A29:B29"/>
    <mergeCell ref="A27:B27"/>
    <mergeCell ref="A28:B28"/>
    <mergeCell ref="D17:H17"/>
    <mergeCell ref="D18:H18"/>
    <mergeCell ref="D19:H19"/>
    <mergeCell ref="A24:B24"/>
    <mergeCell ref="A20:B20"/>
    <mergeCell ref="A21:B21"/>
    <mergeCell ref="A23:B23"/>
    <mergeCell ref="A22:B22"/>
    <mergeCell ref="A17:B17"/>
    <mergeCell ref="A2:L2"/>
    <mergeCell ref="B4:L4"/>
    <mergeCell ref="A13:C13"/>
    <mergeCell ref="A16:B16"/>
    <mergeCell ref="A15:B15"/>
    <mergeCell ref="D16:H16"/>
    <mergeCell ref="K14:L14"/>
    <mergeCell ref="I6:J7"/>
    <mergeCell ref="D7:G8"/>
    <mergeCell ref="D9:G10"/>
    <mergeCell ref="D15:H15"/>
    <mergeCell ref="K6:L7"/>
    <mergeCell ref="K9:K10"/>
    <mergeCell ref="L9:L10"/>
    <mergeCell ref="D13:H13"/>
    <mergeCell ref="I13:L13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A1" sqref="A1"/>
    </sheetView>
  </sheetViews>
  <sheetFormatPr defaultColWidth="11.57421875" defaultRowHeight="15"/>
  <cols>
    <col min="1" max="1" width="18.140625" style="196" customWidth="1"/>
    <col min="2" max="3" width="15.421875" style="196" customWidth="1"/>
    <col min="4" max="4" width="16.7109375" style="196" customWidth="1"/>
    <col min="5" max="5" width="9.140625" style="196" customWidth="1"/>
    <col min="6" max="6" width="17.421875" style="196" customWidth="1"/>
    <col min="7" max="7" width="6.421875" style="196" customWidth="1"/>
    <col min="8" max="8" width="18.140625" style="196" customWidth="1"/>
    <col min="9" max="9" width="4.7109375" style="196" customWidth="1"/>
    <col min="10" max="10" width="16.7109375" style="196" customWidth="1"/>
    <col min="11" max="11" width="18.140625" style="196" customWidth="1"/>
    <col min="12" max="13" width="15.421875" style="196" customWidth="1"/>
    <col min="14" max="14" width="18.00390625" style="196" customWidth="1"/>
    <col min="15" max="15" width="9.00390625" style="196" customWidth="1"/>
    <col min="16" max="16" width="18.421875" style="196" customWidth="1"/>
    <col min="17" max="17" width="8.00390625" style="196" customWidth="1"/>
    <col min="18" max="18" width="18.140625" style="196" customWidth="1"/>
    <col min="19" max="19" width="4.00390625" style="196" customWidth="1"/>
    <col min="20" max="16384" width="11.421875" style="196" customWidth="1"/>
  </cols>
  <sheetData>
    <row r="1" spans="1:18" ht="26.25">
      <c r="A1" s="193" t="s">
        <v>334</v>
      </c>
      <c r="B1" s="194"/>
      <c r="C1" s="195"/>
      <c r="D1" s="195"/>
      <c r="E1" s="195"/>
      <c r="F1" s="195"/>
      <c r="G1" s="195"/>
      <c r="H1" s="195"/>
      <c r="J1" s="197"/>
      <c r="K1" s="193" t="s">
        <v>334</v>
      </c>
      <c r="L1" s="194"/>
      <c r="M1" s="195"/>
      <c r="N1" s="195"/>
      <c r="O1" s="195"/>
      <c r="P1" s="195"/>
      <c r="Q1" s="195"/>
      <c r="R1" s="195"/>
    </row>
    <row r="2" spans="1:18" s="202" customFormat="1" ht="27" customHeight="1" thickBot="1">
      <c r="A2" s="274" t="s">
        <v>217</v>
      </c>
      <c r="B2" s="198"/>
      <c r="C2" s="199"/>
      <c r="D2" s="198"/>
      <c r="E2" s="198"/>
      <c r="F2" s="200" t="s">
        <v>184</v>
      </c>
      <c r="G2" s="198"/>
      <c r="H2" s="201" t="s">
        <v>185</v>
      </c>
      <c r="J2" s="203"/>
      <c r="K2" s="274" t="s">
        <v>218</v>
      </c>
      <c r="L2" s="198"/>
      <c r="M2" s="199"/>
      <c r="N2" s="198"/>
      <c r="O2" s="198"/>
      <c r="P2" s="200" t="s">
        <v>184</v>
      </c>
      <c r="Q2" s="198"/>
      <c r="R2" s="201" t="s">
        <v>185</v>
      </c>
    </row>
    <row r="3" spans="1:18" ht="36" customHeight="1" thickBot="1">
      <c r="A3" s="276" t="s">
        <v>216</v>
      </c>
      <c r="B3" s="471">
        <f>'②選手情報入力'!I10</f>
        <v>0</v>
      </c>
      <c r="C3" s="472"/>
      <c r="D3" s="472"/>
      <c r="E3" s="472"/>
      <c r="F3" s="472"/>
      <c r="G3" s="472"/>
      <c r="H3" s="473"/>
      <c r="J3" s="197"/>
      <c r="K3" s="276" t="s">
        <v>216</v>
      </c>
      <c r="L3" s="471">
        <f>'②選手情報入力'!K10</f>
        <v>0</v>
      </c>
      <c r="M3" s="472"/>
      <c r="N3" s="472"/>
      <c r="O3" s="472"/>
      <c r="P3" s="472"/>
      <c r="Q3" s="472"/>
      <c r="R3" s="473"/>
    </row>
    <row r="4" spans="1:18" ht="22.5" customHeight="1">
      <c r="A4" s="277" t="s">
        <v>5</v>
      </c>
      <c r="B4" s="278" t="s">
        <v>186</v>
      </c>
      <c r="C4" s="448">
        <f>'②選手情報入力'!$E$10</f>
        <v>0</v>
      </c>
      <c r="D4" s="449"/>
      <c r="E4" s="450"/>
      <c r="F4" s="279" t="s">
        <v>187</v>
      </c>
      <c r="G4" s="280"/>
      <c r="H4" s="281"/>
      <c r="J4" s="197"/>
      <c r="K4" s="277" t="s">
        <v>5</v>
      </c>
      <c r="L4" s="278" t="s">
        <v>186</v>
      </c>
      <c r="M4" s="448">
        <f>'②選手情報入力'!$E$10</f>
        <v>0</v>
      </c>
      <c r="N4" s="449"/>
      <c r="O4" s="450"/>
      <c r="P4" s="279" t="s">
        <v>187</v>
      </c>
      <c r="Q4" s="280"/>
      <c r="R4" s="281"/>
    </row>
    <row r="5" spans="1:18" ht="40.5" customHeight="1" thickBot="1">
      <c r="A5" s="282">
        <f>'②選手情報入力'!$C$10</f>
        <v>0</v>
      </c>
      <c r="B5" s="283" t="s">
        <v>188</v>
      </c>
      <c r="C5" s="451">
        <f>'②選手情報入力'!$D$10</f>
        <v>0</v>
      </c>
      <c r="D5" s="452"/>
      <c r="E5" s="453"/>
      <c r="F5" s="454">
        <f>'①学校情報入力'!$D$5</f>
        <v>0</v>
      </c>
      <c r="G5" s="455"/>
      <c r="H5" s="456"/>
      <c r="J5" s="197"/>
      <c r="K5" s="282">
        <f>'②選手情報入力'!$C$10</f>
        <v>0</v>
      </c>
      <c r="L5" s="283" t="s">
        <v>188</v>
      </c>
      <c r="M5" s="451">
        <f>'②選手情報入力'!$D$10</f>
        <v>0</v>
      </c>
      <c r="N5" s="452"/>
      <c r="O5" s="453"/>
      <c r="P5" s="454">
        <f>'①学校情報入力'!$D$5</f>
        <v>0</v>
      </c>
      <c r="Q5" s="455"/>
      <c r="R5" s="456"/>
    </row>
    <row r="6" spans="1:18" ht="30.75" customHeight="1">
      <c r="A6" s="205"/>
      <c r="B6" s="206" t="s">
        <v>189</v>
      </c>
      <c r="C6" s="204"/>
      <c r="D6" s="275" t="s">
        <v>219</v>
      </c>
      <c r="E6" s="207" t="s">
        <v>190</v>
      </c>
      <c r="F6" s="207" t="s">
        <v>191</v>
      </c>
      <c r="G6" s="207"/>
      <c r="H6" s="208" t="s">
        <v>192</v>
      </c>
      <c r="J6" s="197"/>
      <c r="K6" s="205"/>
      <c r="L6" s="206" t="s">
        <v>189</v>
      </c>
      <c r="M6" s="204"/>
      <c r="N6" s="275" t="s">
        <v>219</v>
      </c>
      <c r="O6" s="207" t="s">
        <v>190</v>
      </c>
      <c r="P6" s="207" t="s">
        <v>191</v>
      </c>
      <c r="Q6" s="207"/>
      <c r="R6" s="208" t="s">
        <v>192</v>
      </c>
    </row>
    <row r="7" spans="1:18" ht="27" customHeight="1">
      <c r="A7" s="209" t="s">
        <v>193</v>
      </c>
      <c r="B7" s="457"/>
      <c r="C7" s="458"/>
      <c r="D7" s="461"/>
      <c r="E7" s="463"/>
      <c r="F7" s="465" t="s">
        <v>209</v>
      </c>
      <c r="G7" s="466"/>
      <c r="H7" s="467"/>
      <c r="J7" s="197"/>
      <c r="K7" s="209" t="s">
        <v>193</v>
      </c>
      <c r="L7" s="457"/>
      <c r="M7" s="458"/>
      <c r="N7" s="478"/>
      <c r="O7" s="476"/>
      <c r="P7" s="465" t="s">
        <v>205</v>
      </c>
      <c r="Q7" s="466"/>
      <c r="R7" s="467"/>
    </row>
    <row r="8" spans="1:18" ht="38.25" customHeight="1">
      <c r="A8" s="210" t="s">
        <v>194</v>
      </c>
      <c r="B8" s="459"/>
      <c r="C8" s="460"/>
      <c r="D8" s="462"/>
      <c r="E8" s="464"/>
      <c r="F8" s="474">
        <f>IF('②選手情報入力'!J10="","",'②選手情報入力'!J10)</f>
      </c>
      <c r="G8" s="475"/>
      <c r="H8" s="468"/>
      <c r="J8" s="197"/>
      <c r="K8" s="210" t="s">
        <v>194</v>
      </c>
      <c r="L8" s="459"/>
      <c r="M8" s="460"/>
      <c r="N8" s="479"/>
      <c r="O8" s="477"/>
      <c r="P8" s="474">
        <f>IF('②選手情報入力'!L10="","",'②選手情報入力'!L10)</f>
      </c>
      <c r="Q8" s="475"/>
      <c r="R8" s="468"/>
    </row>
    <row r="9" spans="1:18" ht="36" customHeight="1" thickBot="1">
      <c r="A9" s="211" t="s">
        <v>195</v>
      </c>
      <c r="B9" s="212" t="s">
        <v>196</v>
      </c>
      <c r="C9" s="213"/>
      <c r="D9" s="212" t="s">
        <v>197</v>
      </c>
      <c r="E9" s="214" t="s">
        <v>198</v>
      </c>
      <c r="F9" s="212" t="s">
        <v>199</v>
      </c>
      <c r="G9" s="215" t="s">
        <v>200</v>
      </c>
      <c r="H9" s="216" t="s">
        <v>201</v>
      </c>
      <c r="J9" s="197"/>
      <c r="K9" s="211" t="s">
        <v>195</v>
      </c>
      <c r="L9" s="212" t="s">
        <v>196</v>
      </c>
      <c r="M9" s="213"/>
      <c r="N9" s="212" t="s">
        <v>197</v>
      </c>
      <c r="O9" s="214" t="s">
        <v>198</v>
      </c>
      <c r="P9" s="212" t="s">
        <v>199</v>
      </c>
      <c r="Q9" s="215" t="s">
        <v>200</v>
      </c>
      <c r="R9" s="216" t="s">
        <v>201</v>
      </c>
    </row>
    <row r="10" spans="1:18" ht="6" customHeight="1">
      <c r="A10" s="217"/>
      <c r="B10" s="218"/>
      <c r="C10" s="218"/>
      <c r="D10" s="218"/>
      <c r="E10" s="218"/>
      <c r="F10" s="218"/>
      <c r="G10" s="218"/>
      <c r="H10" s="219"/>
      <c r="J10" s="197"/>
      <c r="K10" s="217"/>
      <c r="L10" s="218"/>
      <c r="M10" s="218"/>
      <c r="N10" s="218"/>
      <c r="O10" s="218"/>
      <c r="P10" s="218"/>
      <c r="Q10" s="218"/>
      <c r="R10" s="219"/>
    </row>
    <row r="11" spans="1:18" ht="25.5" customHeight="1">
      <c r="A11" s="220" t="s">
        <v>202</v>
      </c>
      <c r="B11" s="221"/>
      <c r="C11" s="221"/>
      <c r="D11" s="221"/>
      <c r="E11" s="221"/>
      <c r="F11" s="222"/>
      <c r="G11" s="222"/>
      <c r="H11" s="223" t="s">
        <v>206</v>
      </c>
      <c r="J11" s="197"/>
      <c r="K11" s="220" t="s">
        <v>202</v>
      </c>
      <c r="L11" s="221"/>
      <c r="M11" s="221"/>
      <c r="N11" s="221"/>
      <c r="O11" s="221"/>
      <c r="P11" s="222"/>
      <c r="Q11" s="222"/>
      <c r="R11" s="223" t="s">
        <v>206</v>
      </c>
    </row>
    <row r="12" spans="1:18" ht="25.5" customHeight="1">
      <c r="A12" s="220" t="s">
        <v>203</v>
      </c>
      <c r="B12" s="221"/>
      <c r="C12" s="221"/>
      <c r="D12" s="221"/>
      <c r="E12" s="221"/>
      <c r="F12" s="222"/>
      <c r="G12" s="222"/>
      <c r="H12" s="224" t="s">
        <v>207</v>
      </c>
      <c r="J12" s="197"/>
      <c r="K12" s="220" t="s">
        <v>203</v>
      </c>
      <c r="L12" s="221"/>
      <c r="M12" s="221"/>
      <c r="N12" s="221"/>
      <c r="O12" s="221"/>
      <c r="P12" s="222"/>
      <c r="Q12" s="222"/>
      <c r="R12" s="224" t="s">
        <v>207</v>
      </c>
    </row>
    <row r="13" spans="1:18" ht="25.5" customHeight="1">
      <c r="A13" s="196" t="s">
        <v>204</v>
      </c>
      <c r="B13" s="221"/>
      <c r="C13" s="221"/>
      <c r="D13" s="221"/>
      <c r="E13" s="221"/>
      <c r="F13" s="222"/>
      <c r="G13" s="222"/>
      <c r="H13" s="225" t="s">
        <v>208</v>
      </c>
      <c r="J13" s="197"/>
      <c r="K13" s="196" t="s">
        <v>204</v>
      </c>
      <c r="L13" s="221"/>
      <c r="M13" s="221"/>
      <c r="N13" s="221"/>
      <c r="O13" s="221"/>
      <c r="P13" s="222"/>
      <c r="Q13" s="222"/>
      <c r="R13" s="225" t="s">
        <v>208</v>
      </c>
    </row>
    <row r="14" spans="1:18" ht="60.75" customHeight="1">
      <c r="A14" s="311" t="s">
        <v>333</v>
      </c>
      <c r="B14" s="227"/>
      <c r="C14" s="227"/>
      <c r="D14" s="227"/>
      <c r="E14" s="227"/>
      <c r="F14" s="228"/>
      <c r="G14" s="228"/>
      <c r="H14" s="229"/>
      <c r="I14" s="230"/>
      <c r="J14" s="231"/>
      <c r="K14" s="311" t="s">
        <v>333</v>
      </c>
      <c r="L14" s="227"/>
      <c r="M14" s="227"/>
      <c r="N14" s="227"/>
      <c r="O14" s="227"/>
      <c r="P14" s="228"/>
      <c r="Q14" s="228"/>
      <c r="R14" s="229"/>
    </row>
    <row r="15" spans="10:11" ht="64.5" customHeight="1">
      <c r="J15" s="197"/>
      <c r="K15" s="232"/>
    </row>
    <row r="16" spans="1:18" ht="26.25">
      <c r="A16" s="193" t="s">
        <v>334</v>
      </c>
      <c r="B16" s="194"/>
      <c r="C16" s="195"/>
      <c r="D16" s="195"/>
      <c r="E16" s="195"/>
      <c r="F16" s="195"/>
      <c r="G16" s="195"/>
      <c r="H16" s="195"/>
      <c r="J16" s="197"/>
      <c r="K16" s="193" t="s">
        <v>334</v>
      </c>
      <c r="L16" s="194"/>
      <c r="M16" s="195"/>
      <c r="N16" s="195"/>
      <c r="O16" s="195"/>
      <c r="P16" s="195"/>
      <c r="Q16" s="195"/>
      <c r="R16" s="195"/>
    </row>
    <row r="17" spans="1:18" s="202" customFormat="1" ht="27" customHeight="1" thickBot="1">
      <c r="A17" s="274" t="s">
        <v>221</v>
      </c>
      <c r="B17" s="198"/>
      <c r="C17" s="199"/>
      <c r="D17" s="198"/>
      <c r="E17" s="198"/>
      <c r="F17" s="200" t="s">
        <v>184</v>
      </c>
      <c r="G17" s="198"/>
      <c r="H17" s="201" t="s">
        <v>185</v>
      </c>
      <c r="J17" s="203"/>
      <c r="K17" s="274" t="s">
        <v>220</v>
      </c>
      <c r="L17" s="198"/>
      <c r="M17" s="199"/>
      <c r="N17" s="198"/>
      <c r="O17" s="198"/>
      <c r="P17" s="200" t="s">
        <v>184</v>
      </c>
      <c r="Q17" s="198"/>
      <c r="R17" s="201" t="s">
        <v>185</v>
      </c>
    </row>
    <row r="18" spans="1:18" ht="36" customHeight="1" thickBot="1">
      <c r="A18" s="276" t="s">
        <v>216</v>
      </c>
      <c r="B18" s="471">
        <f>'②選手情報入力'!I11</f>
        <v>0</v>
      </c>
      <c r="C18" s="472"/>
      <c r="D18" s="472"/>
      <c r="E18" s="472"/>
      <c r="F18" s="472"/>
      <c r="G18" s="472"/>
      <c r="H18" s="473"/>
      <c r="J18" s="197"/>
      <c r="K18" s="276" t="s">
        <v>216</v>
      </c>
      <c r="L18" s="471">
        <f>'②選手情報入力'!K11</f>
        <v>0</v>
      </c>
      <c r="M18" s="472"/>
      <c r="N18" s="472"/>
      <c r="O18" s="472"/>
      <c r="P18" s="472"/>
      <c r="Q18" s="472"/>
      <c r="R18" s="473"/>
    </row>
    <row r="19" spans="1:18" ht="22.5" customHeight="1">
      <c r="A19" s="277" t="s">
        <v>5</v>
      </c>
      <c r="B19" s="278" t="s">
        <v>186</v>
      </c>
      <c r="C19" s="448">
        <f>'②選手情報入力'!$E$11</f>
        <v>0</v>
      </c>
      <c r="D19" s="449"/>
      <c r="E19" s="450"/>
      <c r="F19" s="279" t="s">
        <v>187</v>
      </c>
      <c r="G19" s="280"/>
      <c r="H19" s="281"/>
      <c r="J19" s="197"/>
      <c r="K19" s="277" t="s">
        <v>5</v>
      </c>
      <c r="L19" s="278" t="s">
        <v>186</v>
      </c>
      <c r="M19" s="448">
        <f>'②選手情報入力'!$E$11</f>
        <v>0</v>
      </c>
      <c r="N19" s="449"/>
      <c r="O19" s="450"/>
      <c r="P19" s="279" t="s">
        <v>187</v>
      </c>
      <c r="Q19" s="280"/>
      <c r="R19" s="281"/>
    </row>
    <row r="20" spans="1:18" ht="40.5" customHeight="1" thickBot="1">
      <c r="A20" s="282">
        <f>'②選手情報入力'!$C$11</f>
        <v>0</v>
      </c>
      <c r="B20" s="283" t="s">
        <v>188</v>
      </c>
      <c r="C20" s="451">
        <f>'②選手情報入力'!$D$11</f>
        <v>0</v>
      </c>
      <c r="D20" s="452"/>
      <c r="E20" s="453"/>
      <c r="F20" s="454">
        <f>'①学校情報入力'!$D$5</f>
        <v>0</v>
      </c>
      <c r="G20" s="455"/>
      <c r="H20" s="456"/>
      <c r="J20" s="197"/>
      <c r="K20" s="282">
        <f>'②選手情報入力'!$C$11</f>
        <v>0</v>
      </c>
      <c r="L20" s="283" t="s">
        <v>188</v>
      </c>
      <c r="M20" s="451">
        <f>'②選手情報入力'!$D$11</f>
        <v>0</v>
      </c>
      <c r="N20" s="452"/>
      <c r="O20" s="453"/>
      <c r="P20" s="454">
        <f>'①学校情報入力'!$D$5</f>
        <v>0</v>
      </c>
      <c r="Q20" s="455"/>
      <c r="R20" s="456"/>
    </row>
    <row r="21" spans="1:18" ht="30.75" customHeight="1">
      <c r="A21" s="205"/>
      <c r="B21" s="206" t="s">
        <v>189</v>
      </c>
      <c r="C21" s="204"/>
      <c r="D21" s="275" t="s">
        <v>219</v>
      </c>
      <c r="E21" s="207" t="s">
        <v>190</v>
      </c>
      <c r="F21" s="207" t="s">
        <v>191</v>
      </c>
      <c r="G21" s="207"/>
      <c r="H21" s="208" t="s">
        <v>192</v>
      </c>
      <c r="J21" s="197"/>
      <c r="K21" s="205"/>
      <c r="L21" s="206" t="s">
        <v>189</v>
      </c>
      <c r="M21" s="204"/>
      <c r="N21" s="275" t="s">
        <v>219</v>
      </c>
      <c r="O21" s="207" t="s">
        <v>190</v>
      </c>
      <c r="P21" s="207" t="s">
        <v>191</v>
      </c>
      <c r="Q21" s="207"/>
      <c r="R21" s="208" t="s">
        <v>192</v>
      </c>
    </row>
    <row r="22" spans="1:18" ht="27" customHeight="1">
      <c r="A22" s="209" t="s">
        <v>193</v>
      </c>
      <c r="B22" s="457"/>
      <c r="C22" s="458"/>
      <c r="D22" s="461"/>
      <c r="E22" s="463"/>
      <c r="F22" s="465" t="s">
        <v>205</v>
      </c>
      <c r="G22" s="466"/>
      <c r="H22" s="467"/>
      <c r="J22" s="197"/>
      <c r="K22" s="209" t="s">
        <v>193</v>
      </c>
      <c r="L22" s="457"/>
      <c r="M22" s="458"/>
      <c r="N22" s="461"/>
      <c r="O22" s="476"/>
      <c r="P22" s="465" t="s">
        <v>205</v>
      </c>
      <c r="Q22" s="466"/>
      <c r="R22" s="467"/>
    </row>
    <row r="23" spans="1:18" ht="38.25" customHeight="1">
      <c r="A23" s="210" t="s">
        <v>194</v>
      </c>
      <c r="B23" s="459"/>
      <c r="C23" s="460"/>
      <c r="D23" s="462"/>
      <c r="E23" s="464"/>
      <c r="F23" s="469">
        <f>IF('②選手情報入力'!J11="","",'②選手情報入力'!J11)</f>
      </c>
      <c r="G23" s="470"/>
      <c r="H23" s="468"/>
      <c r="J23" s="197"/>
      <c r="K23" s="210" t="s">
        <v>194</v>
      </c>
      <c r="L23" s="459"/>
      <c r="M23" s="460"/>
      <c r="N23" s="462"/>
      <c r="O23" s="477"/>
      <c r="P23" s="469">
        <f>IF('②選手情報入力'!L11="","",'②選手情報入力'!L11)</f>
      </c>
      <c r="Q23" s="470"/>
      <c r="R23" s="468"/>
    </row>
    <row r="24" spans="1:18" ht="36" customHeight="1" thickBot="1">
      <c r="A24" s="211" t="s">
        <v>195</v>
      </c>
      <c r="B24" s="212" t="s">
        <v>196</v>
      </c>
      <c r="C24" s="213"/>
      <c r="D24" s="212" t="s">
        <v>197</v>
      </c>
      <c r="E24" s="214" t="s">
        <v>198</v>
      </c>
      <c r="F24" s="212" t="s">
        <v>199</v>
      </c>
      <c r="G24" s="215" t="s">
        <v>200</v>
      </c>
      <c r="H24" s="216" t="s">
        <v>201</v>
      </c>
      <c r="J24" s="197"/>
      <c r="K24" s="211" t="s">
        <v>195</v>
      </c>
      <c r="L24" s="212" t="s">
        <v>196</v>
      </c>
      <c r="M24" s="213"/>
      <c r="N24" s="212" t="s">
        <v>197</v>
      </c>
      <c r="O24" s="214" t="s">
        <v>198</v>
      </c>
      <c r="P24" s="212" t="s">
        <v>199</v>
      </c>
      <c r="Q24" s="215" t="s">
        <v>200</v>
      </c>
      <c r="R24" s="216" t="s">
        <v>201</v>
      </c>
    </row>
    <row r="25" spans="1:18" ht="6" customHeight="1">
      <c r="A25" s="217"/>
      <c r="B25" s="218"/>
      <c r="C25" s="218"/>
      <c r="D25" s="218"/>
      <c r="E25" s="218"/>
      <c r="F25" s="218"/>
      <c r="G25" s="218"/>
      <c r="H25" s="219"/>
      <c r="J25" s="197"/>
      <c r="K25" s="217"/>
      <c r="L25" s="218"/>
      <c r="M25" s="218"/>
      <c r="N25" s="218"/>
      <c r="O25" s="218"/>
      <c r="P25" s="218"/>
      <c r="Q25" s="218"/>
      <c r="R25" s="219"/>
    </row>
    <row r="26" spans="1:18" ht="25.5" customHeight="1">
      <c r="A26" s="220" t="s">
        <v>202</v>
      </c>
      <c r="B26" s="221"/>
      <c r="C26" s="221"/>
      <c r="D26" s="221"/>
      <c r="E26" s="221"/>
      <c r="F26" s="222"/>
      <c r="G26" s="222"/>
      <c r="H26" s="223" t="s">
        <v>206</v>
      </c>
      <c r="J26" s="197"/>
      <c r="K26" s="220" t="s">
        <v>202</v>
      </c>
      <c r="L26" s="221"/>
      <c r="M26" s="221"/>
      <c r="N26" s="221"/>
      <c r="O26" s="221"/>
      <c r="P26" s="222"/>
      <c r="Q26" s="222"/>
      <c r="R26" s="223" t="s">
        <v>206</v>
      </c>
    </row>
    <row r="27" spans="1:18" ht="25.5" customHeight="1">
      <c r="A27" s="220" t="s">
        <v>203</v>
      </c>
      <c r="B27" s="221"/>
      <c r="C27" s="221"/>
      <c r="D27" s="221"/>
      <c r="E27" s="221"/>
      <c r="F27" s="222"/>
      <c r="G27" s="222"/>
      <c r="H27" s="224" t="s">
        <v>207</v>
      </c>
      <c r="J27" s="197"/>
      <c r="K27" s="220" t="s">
        <v>203</v>
      </c>
      <c r="L27" s="221"/>
      <c r="M27" s="221"/>
      <c r="N27" s="221"/>
      <c r="O27" s="221"/>
      <c r="P27" s="222"/>
      <c r="Q27" s="222"/>
      <c r="R27" s="224" t="s">
        <v>207</v>
      </c>
    </row>
    <row r="28" spans="1:18" ht="25.5" customHeight="1">
      <c r="A28" s="196" t="s">
        <v>204</v>
      </c>
      <c r="B28" s="221"/>
      <c r="C28" s="221"/>
      <c r="D28" s="221"/>
      <c r="E28" s="221"/>
      <c r="F28" s="222"/>
      <c r="G28" s="222"/>
      <c r="H28" s="225" t="s">
        <v>208</v>
      </c>
      <c r="J28" s="197"/>
      <c r="K28" s="196" t="s">
        <v>204</v>
      </c>
      <c r="L28" s="221"/>
      <c r="M28" s="221"/>
      <c r="N28" s="221"/>
      <c r="O28" s="221"/>
      <c r="P28" s="222"/>
      <c r="Q28" s="222"/>
      <c r="R28" s="225" t="s">
        <v>208</v>
      </c>
    </row>
    <row r="29" spans="1:18" ht="60.75" customHeight="1">
      <c r="A29" s="226" t="s">
        <v>332</v>
      </c>
      <c r="B29" s="227"/>
      <c r="C29" s="227"/>
      <c r="D29" s="227"/>
      <c r="E29" s="227"/>
      <c r="F29" s="228"/>
      <c r="G29" s="228"/>
      <c r="H29" s="229"/>
      <c r="I29" s="230"/>
      <c r="J29" s="231"/>
      <c r="K29" s="226" t="s">
        <v>332</v>
      </c>
      <c r="L29" s="227"/>
      <c r="M29" s="227"/>
      <c r="N29" s="227"/>
      <c r="O29" s="227"/>
      <c r="P29" s="228"/>
      <c r="Q29" s="228"/>
      <c r="R29" s="229"/>
    </row>
    <row r="30" ht="12.75" customHeight="1"/>
    <row r="31" spans="1:18" ht="26.25">
      <c r="A31" s="193" t="s">
        <v>334</v>
      </c>
      <c r="B31" s="194"/>
      <c r="C31" s="195"/>
      <c r="D31" s="195"/>
      <c r="E31" s="195"/>
      <c r="F31" s="195"/>
      <c r="G31" s="195"/>
      <c r="H31" s="195"/>
      <c r="J31" s="197"/>
      <c r="K31" s="193" t="s">
        <v>334</v>
      </c>
      <c r="L31" s="194"/>
      <c r="M31" s="195"/>
      <c r="N31" s="195"/>
      <c r="O31" s="195"/>
      <c r="P31" s="195"/>
      <c r="Q31" s="195"/>
      <c r="R31" s="195"/>
    </row>
    <row r="32" spans="1:18" s="202" customFormat="1" ht="27" customHeight="1" thickBot="1">
      <c r="A32" s="274" t="s">
        <v>229</v>
      </c>
      <c r="B32" s="198"/>
      <c r="C32" s="199"/>
      <c r="D32" s="198"/>
      <c r="E32" s="198"/>
      <c r="F32" s="200" t="s">
        <v>184</v>
      </c>
      <c r="G32" s="198"/>
      <c r="H32" s="201" t="s">
        <v>185</v>
      </c>
      <c r="J32" s="203"/>
      <c r="K32" s="274" t="s">
        <v>230</v>
      </c>
      <c r="L32" s="198"/>
      <c r="M32" s="199"/>
      <c r="N32" s="198"/>
      <c r="O32" s="198"/>
      <c r="P32" s="200" t="s">
        <v>184</v>
      </c>
      <c r="Q32" s="198"/>
      <c r="R32" s="201" t="s">
        <v>185</v>
      </c>
    </row>
    <row r="33" spans="1:18" ht="36" customHeight="1" thickBot="1">
      <c r="A33" s="276" t="s">
        <v>216</v>
      </c>
      <c r="B33" s="471">
        <f>'②選手情報入力'!I12</f>
        <v>0</v>
      </c>
      <c r="C33" s="472"/>
      <c r="D33" s="472"/>
      <c r="E33" s="472"/>
      <c r="F33" s="472"/>
      <c r="G33" s="472"/>
      <c r="H33" s="473"/>
      <c r="J33" s="197"/>
      <c r="K33" s="276" t="s">
        <v>216</v>
      </c>
      <c r="L33" s="471">
        <f>IF('②選手情報入力'!K12="","",'②選手情報入力'!K12)</f>
      </c>
      <c r="M33" s="472"/>
      <c r="N33" s="472"/>
      <c r="O33" s="472"/>
      <c r="P33" s="472"/>
      <c r="Q33" s="472"/>
      <c r="R33" s="473"/>
    </row>
    <row r="34" spans="1:18" ht="22.5" customHeight="1">
      <c r="A34" s="277" t="s">
        <v>5</v>
      </c>
      <c r="B34" s="278" t="s">
        <v>186</v>
      </c>
      <c r="C34" s="448">
        <f>IF('②選手情報入力'!$E$12="","",'②選手情報入力'!$E$12)</f>
      </c>
      <c r="D34" s="449"/>
      <c r="E34" s="450"/>
      <c r="F34" s="279" t="s">
        <v>187</v>
      </c>
      <c r="G34" s="280"/>
      <c r="H34" s="281"/>
      <c r="J34" s="197"/>
      <c r="K34" s="277" t="s">
        <v>5</v>
      </c>
      <c r="L34" s="278" t="s">
        <v>186</v>
      </c>
      <c r="M34" s="448">
        <f>IF('②選手情報入力'!$E$12="","",'②選手情報入力'!$E$12)</f>
      </c>
      <c r="N34" s="449"/>
      <c r="O34" s="450"/>
      <c r="P34" s="279" t="s">
        <v>187</v>
      </c>
      <c r="Q34" s="280"/>
      <c r="R34" s="281"/>
    </row>
    <row r="35" spans="1:18" ht="40.5" customHeight="1" thickBot="1">
      <c r="A35" s="282">
        <f>IF('②選手情報入力'!$C$12="","",'②選手情報入力'!$C$12)</f>
      </c>
      <c r="B35" s="283" t="s">
        <v>188</v>
      </c>
      <c r="C35" s="451">
        <f>IF('②選手情報入力'!$D$12="","",'②選手情報入力'!$D$12)</f>
      </c>
      <c r="D35" s="452"/>
      <c r="E35" s="453"/>
      <c r="F35" s="454">
        <f>'①学校情報入力'!$D$5</f>
        <v>0</v>
      </c>
      <c r="G35" s="455"/>
      <c r="H35" s="456"/>
      <c r="J35" s="197"/>
      <c r="K35" s="282">
        <f>IF('②選手情報入力'!$C$12="","",'②選手情報入力'!$C$12)</f>
      </c>
      <c r="L35" s="283" t="s">
        <v>188</v>
      </c>
      <c r="M35" s="451">
        <f>IF('②選手情報入力'!$D$12="","",'②選手情報入力'!$D$12)</f>
      </c>
      <c r="N35" s="452"/>
      <c r="O35" s="453"/>
      <c r="P35" s="454">
        <f>'①学校情報入力'!$D$5</f>
        <v>0</v>
      </c>
      <c r="Q35" s="455"/>
      <c r="R35" s="456"/>
    </row>
    <row r="36" spans="1:18" ht="30.75" customHeight="1">
      <c r="A36" s="205"/>
      <c r="B36" s="206" t="s">
        <v>189</v>
      </c>
      <c r="C36" s="204"/>
      <c r="D36" s="275" t="s">
        <v>222</v>
      </c>
      <c r="E36" s="207" t="s">
        <v>190</v>
      </c>
      <c r="F36" s="207" t="s">
        <v>191</v>
      </c>
      <c r="G36" s="207"/>
      <c r="H36" s="208" t="s">
        <v>192</v>
      </c>
      <c r="J36" s="197"/>
      <c r="K36" s="205"/>
      <c r="L36" s="206" t="s">
        <v>189</v>
      </c>
      <c r="M36" s="204"/>
      <c r="N36" s="275" t="s">
        <v>222</v>
      </c>
      <c r="O36" s="207" t="s">
        <v>190</v>
      </c>
      <c r="P36" s="207" t="s">
        <v>191</v>
      </c>
      <c r="Q36" s="207"/>
      <c r="R36" s="208" t="s">
        <v>192</v>
      </c>
    </row>
    <row r="37" spans="1:18" ht="27" customHeight="1">
      <c r="A37" s="209" t="s">
        <v>193</v>
      </c>
      <c r="B37" s="457"/>
      <c r="C37" s="458"/>
      <c r="D37" s="461"/>
      <c r="E37" s="463"/>
      <c r="F37" s="465" t="s">
        <v>205</v>
      </c>
      <c r="G37" s="466"/>
      <c r="H37" s="467"/>
      <c r="J37" s="197"/>
      <c r="K37" s="209" t="s">
        <v>193</v>
      </c>
      <c r="L37" s="457"/>
      <c r="M37" s="458"/>
      <c r="N37" s="461"/>
      <c r="O37" s="463"/>
      <c r="P37" s="465" t="s">
        <v>205</v>
      </c>
      <c r="Q37" s="466"/>
      <c r="R37" s="467"/>
    </row>
    <row r="38" spans="1:18" ht="38.25" customHeight="1">
      <c r="A38" s="210" t="s">
        <v>194</v>
      </c>
      <c r="B38" s="459"/>
      <c r="C38" s="460"/>
      <c r="D38" s="462"/>
      <c r="E38" s="464"/>
      <c r="F38" s="474">
        <f>IF('②選手情報入力'!$J$12="","",'②選手情報入力'!$J$12)</f>
      </c>
      <c r="G38" s="475"/>
      <c r="H38" s="468"/>
      <c r="J38" s="197"/>
      <c r="K38" s="210" t="s">
        <v>194</v>
      </c>
      <c r="L38" s="459"/>
      <c r="M38" s="460"/>
      <c r="N38" s="462"/>
      <c r="O38" s="464"/>
      <c r="P38" s="474">
        <f>IF('②選手情報入力'!$L$12="","",'②選手情報入力'!$L$12)</f>
      </c>
      <c r="Q38" s="475"/>
      <c r="R38" s="468"/>
    </row>
    <row r="39" spans="1:18" ht="36" customHeight="1" thickBot="1">
      <c r="A39" s="211" t="s">
        <v>195</v>
      </c>
      <c r="B39" s="212" t="s">
        <v>196</v>
      </c>
      <c r="C39" s="213"/>
      <c r="D39" s="212" t="s">
        <v>197</v>
      </c>
      <c r="E39" s="214" t="s">
        <v>198</v>
      </c>
      <c r="F39" s="212" t="s">
        <v>199</v>
      </c>
      <c r="G39" s="215" t="s">
        <v>200</v>
      </c>
      <c r="H39" s="216" t="s">
        <v>201</v>
      </c>
      <c r="J39" s="197"/>
      <c r="K39" s="211" t="s">
        <v>195</v>
      </c>
      <c r="L39" s="212" t="s">
        <v>196</v>
      </c>
      <c r="M39" s="213"/>
      <c r="N39" s="212" t="s">
        <v>197</v>
      </c>
      <c r="O39" s="214" t="s">
        <v>198</v>
      </c>
      <c r="P39" s="212" t="s">
        <v>199</v>
      </c>
      <c r="Q39" s="215" t="s">
        <v>200</v>
      </c>
      <c r="R39" s="216" t="s">
        <v>201</v>
      </c>
    </row>
    <row r="40" spans="1:18" ht="6" customHeight="1">
      <c r="A40" s="217"/>
      <c r="B40" s="218"/>
      <c r="C40" s="218"/>
      <c r="D40" s="218"/>
      <c r="E40" s="218"/>
      <c r="F40" s="218"/>
      <c r="G40" s="218"/>
      <c r="H40" s="219"/>
      <c r="J40" s="197"/>
      <c r="K40" s="217"/>
      <c r="L40" s="218"/>
      <c r="M40" s="218"/>
      <c r="N40" s="218"/>
      <c r="O40" s="218"/>
      <c r="P40" s="218"/>
      <c r="Q40" s="218"/>
      <c r="R40" s="219"/>
    </row>
    <row r="41" spans="1:18" ht="25.5" customHeight="1">
      <c r="A41" s="220" t="s">
        <v>202</v>
      </c>
      <c r="B41" s="221"/>
      <c r="C41" s="221"/>
      <c r="D41" s="221"/>
      <c r="E41" s="221"/>
      <c r="F41" s="222"/>
      <c r="G41" s="222"/>
      <c r="H41" s="223" t="s">
        <v>223</v>
      </c>
      <c r="J41" s="197"/>
      <c r="K41" s="220" t="s">
        <v>202</v>
      </c>
      <c r="L41" s="221"/>
      <c r="M41" s="221"/>
      <c r="N41" s="221"/>
      <c r="O41" s="221"/>
      <c r="P41" s="222"/>
      <c r="Q41" s="222"/>
      <c r="R41" s="223" t="s">
        <v>223</v>
      </c>
    </row>
    <row r="42" spans="1:18" ht="25.5" customHeight="1">
      <c r="A42" s="220" t="s">
        <v>203</v>
      </c>
      <c r="B42" s="221"/>
      <c r="C42" s="221"/>
      <c r="D42" s="221"/>
      <c r="E42" s="221"/>
      <c r="F42" s="222"/>
      <c r="G42" s="222"/>
      <c r="H42" s="224" t="s">
        <v>224</v>
      </c>
      <c r="J42" s="197"/>
      <c r="K42" s="220" t="s">
        <v>203</v>
      </c>
      <c r="L42" s="221"/>
      <c r="M42" s="221"/>
      <c r="N42" s="221"/>
      <c r="O42" s="221"/>
      <c r="P42" s="222"/>
      <c r="Q42" s="222"/>
      <c r="R42" s="224" t="s">
        <v>224</v>
      </c>
    </row>
    <row r="43" spans="1:18" ht="25.5" customHeight="1">
      <c r="A43" s="196" t="s">
        <v>204</v>
      </c>
      <c r="B43" s="221"/>
      <c r="C43" s="221"/>
      <c r="D43" s="221"/>
      <c r="E43" s="221"/>
      <c r="F43" s="222"/>
      <c r="G43" s="222"/>
      <c r="H43" s="225" t="s">
        <v>225</v>
      </c>
      <c r="J43" s="197"/>
      <c r="K43" s="196" t="s">
        <v>204</v>
      </c>
      <c r="L43" s="221"/>
      <c r="M43" s="221"/>
      <c r="N43" s="221"/>
      <c r="O43" s="221"/>
      <c r="P43" s="222"/>
      <c r="Q43" s="222"/>
      <c r="R43" s="225" t="s">
        <v>225</v>
      </c>
    </row>
    <row r="44" spans="1:18" ht="60.75" customHeight="1">
      <c r="A44" s="311" t="s">
        <v>333</v>
      </c>
      <c r="B44" s="227"/>
      <c r="C44" s="227"/>
      <c r="D44" s="227"/>
      <c r="E44" s="227"/>
      <c r="F44" s="228"/>
      <c r="G44" s="228"/>
      <c r="H44" s="229"/>
      <c r="I44" s="230"/>
      <c r="J44" s="231"/>
      <c r="K44" s="311" t="s">
        <v>333</v>
      </c>
      <c r="L44" s="227"/>
      <c r="M44" s="227"/>
      <c r="N44" s="227"/>
      <c r="O44" s="227"/>
      <c r="P44" s="228"/>
      <c r="Q44" s="228"/>
      <c r="R44" s="229"/>
    </row>
    <row r="45" spans="10:11" ht="64.5" customHeight="1">
      <c r="J45" s="197"/>
      <c r="K45" s="232"/>
    </row>
    <row r="46" spans="1:18" ht="26.25">
      <c r="A46" s="193" t="s">
        <v>334</v>
      </c>
      <c r="B46" s="194"/>
      <c r="C46" s="195"/>
      <c r="D46" s="195"/>
      <c r="E46" s="195"/>
      <c r="F46" s="195"/>
      <c r="G46" s="195"/>
      <c r="H46" s="195"/>
      <c r="J46" s="197"/>
      <c r="K46" s="193"/>
      <c r="L46" s="194"/>
      <c r="M46" s="195"/>
      <c r="N46" s="195" t="s">
        <v>334</v>
      </c>
      <c r="O46" s="195"/>
      <c r="P46" s="195"/>
      <c r="Q46" s="195"/>
      <c r="R46" s="195"/>
    </row>
    <row r="47" spans="1:18" s="202" customFormat="1" ht="27" customHeight="1" thickBot="1">
      <c r="A47" s="274" t="s">
        <v>231</v>
      </c>
      <c r="B47" s="198"/>
      <c r="C47" s="199"/>
      <c r="D47" s="198"/>
      <c r="E47" s="198"/>
      <c r="F47" s="200" t="s">
        <v>184</v>
      </c>
      <c r="G47" s="198"/>
      <c r="H47" s="201" t="s">
        <v>185</v>
      </c>
      <c r="J47" s="203"/>
      <c r="K47" s="274" t="s">
        <v>232</v>
      </c>
      <c r="L47" s="198"/>
      <c r="M47" s="199"/>
      <c r="N47" s="198"/>
      <c r="O47" s="198"/>
      <c r="P47" s="200" t="s">
        <v>184</v>
      </c>
      <c r="Q47" s="198"/>
      <c r="R47" s="201" t="s">
        <v>185</v>
      </c>
    </row>
    <row r="48" spans="1:18" ht="36" customHeight="1" thickBot="1">
      <c r="A48" s="276" t="s">
        <v>216</v>
      </c>
      <c r="B48" s="471">
        <f>IF('②選手情報入力'!I13="","",'②選手情報入力'!I13)</f>
      </c>
      <c r="C48" s="472"/>
      <c r="D48" s="472"/>
      <c r="E48" s="472"/>
      <c r="F48" s="472"/>
      <c r="G48" s="472"/>
      <c r="H48" s="473"/>
      <c r="J48" s="197"/>
      <c r="K48" s="276" t="s">
        <v>216</v>
      </c>
      <c r="L48" s="471">
        <f>IF('②選手情報入力'!K13="","",'②選手情報入力'!K13)</f>
      </c>
      <c r="M48" s="472"/>
      <c r="N48" s="472"/>
      <c r="O48" s="472"/>
      <c r="P48" s="472"/>
      <c r="Q48" s="472"/>
      <c r="R48" s="473"/>
    </row>
    <row r="49" spans="1:18" ht="22.5" customHeight="1">
      <c r="A49" s="277" t="s">
        <v>5</v>
      </c>
      <c r="B49" s="278" t="s">
        <v>186</v>
      </c>
      <c r="C49" s="448">
        <f>IF('②選手情報入力'!$E$13="","",'②選手情報入力'!$E$13)</f>
      </c>
      <c r="D49" s="449"/>
      <c r="E49" s="450"/>
      <c r="F49" s="279" t="s">
        <v>187</v>
      </c>
      <c r="G49" s="280"/>
      <c r="H49" s="281"/>
      <c r="J49" s="197"/>
      <c r="K49" s="277" t="s">
        <v>5</v>
      </c>
      <c r="L49" s="278" t="s">
        <v>186</v>
      </c>
      <c r="M49" s="448">
        <f>IF('②選手情報入力'!$E$13="","",'②選手情報入力'!$E$13)</f>
      </c>
      <c r="N49" s="449"/>
      <c r="O49" s="450"/>
      <c r="P49" s="279" t="s">
        <v>187</v>
      </c>
      <c r="Q49" s="280"/>
      <c r="R49" s="281"/>
    </row>
    <row r="50" spans="1:18" ht="40.5" customHeight="1" thickBot="1">
      <c r="A50" s="282">
        <f>IF('②選手情報入力'!$C$13="","",'②選手情報入力'!$C$13)</f>
      </c>
      <c r="B50" s="283" t="s">
        <v>188</v>
      </c>
      <c r="C50" s="451">
        <f>IF('②選手情報入力'!$D$13="","",'②選手情報入力'!$D$13)</f>
      </c>
      <c r="D50" s="452"/>
      <c r="E50" s="453"/>
      <c r="F50" s="454">
        <f>'①学校情報入力'!$D$5</f>
        <v>0</v>
      </c>
      <c r="G50" s="455"/>
      <c r="H50" s="456"/>
      <c r="J50" s="197"/>
      <c r="K50" s="282">
        <f>IF('②選手情報入力'!$C$13="","",'②選手情報入力'!$C$13)</f>
      </c>
      <c r="L50" s="283" t="s">
        <v>188</v>
      </c>
      <c r="M50" s="451">
        <f>IF('②選手情報入力'!$D$13="","",'②選手情報入力'!$D$13)</f>
      </c>
      <c r="N50" s="452"/>
      <c r="O50" s="453"/>
      <c r="P50" s="454">
        <f>'①学校情報入力'!$D$5</f>
        <v>0</v>
      </c>
      <c r="Q50" s="455"/>
      <c r="R50" s="456"/>
    </row>
    <row r="51" spans="1:18" ht="30.75" customHeight="1">
      <c r="A51" s="205"/>
      <c r="B51" s="206" t="s">
        <v>189</v>
      </c>
      <c r="C51" s="204"/>
      <c r="D51" s="275" t="s">
        <v>226</v>
      </c>
      <c r="E51" s="207" t="s">
        <v>190</v>
      </c>
      <c r="F51" s="207" t="s">
        <v>191</v>
      </c>
      <c r="G51" s="207"/>
      <c r="H51" s="208" t="s">
        <v>192</v>
      </c>
      <c r="J51" s="197"/>
      <c r="K51" s="205"/>
      <c r="L51" s="206" t="s">
        <v>189</v>
      </c>
      <c r="M51" s="204"/>
      <c r="N51" s="275" t="s">
        <v>226</v>
      </c>
      <c r="O51" s="207" t="s">
        <v>190</v>
      </c>
      <c r="P51" s="207" t="s">
        <v>191</v>
      </c>
      <c r="Q51" s="207"/>
      <c r="R51" s="208" t="s">
        <v>192</v>
      </c>
    </row>
    <row r="52" spans="1:18" ht="27" customHeight="1">
      <c r="A52" s="209" t="s">
        <v>193</v>
      </c>
      <c r="B52" s="457"/>
      <c r="C52" s="458"/>
      <c r="D52" s="461"/>
      <c r="E52" s="463"/>
      <c r="F52" s="465" t="s">
        <v>227</v>
      </c>
      <c r="G52" s="466"/>
      <c r="H52" s="467"/>
      <c r="J52" s="197"/>
      <c r="K52" s="209" t="s">
        <v>193</v>
      </c>
      <c r="L52" s="457"/>
      <c r="M52" s="458"/>
      <c r="N52" s="461"/>
      <c r="O52" s="463"/>
      <c r="P52" s="465" t="s">
        <v>228</v>
      </c>
      <c r="Q52" s="466"/>
      <c r="R52" s="467"/>
    </row>
    <row r="53" spans="1:18" ht="38.25" customHeight="1">
      <c r="A53" s="210" t="s">
        <v>194</v>
      </c>
      <c r="B53" s="459"/>
      <c r="C53" s="460"/>
      <c r="D53" s="462"/>
      <c r="E53" s="464"/>
      <c r="F53" s="469">
        <f>IF('②選手情報入力'!J13="","",'②選手情報入力'!J13)</f>
      </c>
      <c r="G53" s="470"/>
      <c r="H53" s="468"/>
      <c r="J53" s="197"/>
      <c r="K53" s="210" t="s">
        <v>194</v>
      </c>
      <c r="L53" s="459"/>
      <c r="M53" s="460"/>
      <c r="N53" s="462"/>
      <c r="O53" s="464"/>
      <c r="P53" s="469">
        <f>IF('②選手情報入力'!L13="","",'②選手情報入力'!L13)</f>
      </c>
      <c r="Q53" s="470"/>
      <c r="R53" s="468"/>
    </row>
    <row r="54" spans="1:18" ht="36" customHeight="1" thickBot="1">
      <c r="A54" s="211" t="s">
        <v>195</v>
      </c>
      <c r="B54" s="212" t="s">
        <v>196</v>
      </c>
      <c r="C54" s="213"/>
      <c r="D54" s="212" t="s">
        <v>197</v>
      </c>
      <c r="E54" s="214" t="s">
        <v>198</v>
      </c>
      <c r="F54" s="212" t="s">
        <v>199</v>
      </c>
      <c r="G54" s="215" t="s">
        <v>200</v>
      </c>
      <c r="H54" s="216" t="s">
        <v>201</v>
      </c>
      <c r="J54" s="197"/>
      <c r="K54" s="211" t="s">
        <v>195</v>
      </c>
      <c r="L54" s="212" t="s">
        <v>196</v>
      </c>
      <c r="M54" s="213"/>
      <c r="N54" s="212" t="s">
        <v>197</v>
      </c>
      <c r="O54" s="214" t="s">
        <v>198</v>
      </c>
      <c r="P54" s="212" t="s">
        <v>199</v>
      </c>
      <c r="Q54" s="215" t="s">
        <v>200</v>
      </c>
      <c r="R54" s="216" t="s">
        <v>201</v>
      </c>
    </row>
    <row r="55" spans="1:18" ht="6" customHeight="1">
      <c r="A55" s="217"/>
      <c r="B55" s="218"/>
      <c r="C55" s="218"/>
      <c r="D55" s="218"/>
      <c r="E55" s="218"/>
      <c r="F55" s="218"/>
      <c r="G55" s="218"/>
      <c r="H55" s="219"/>
      <c r="J55" s="197"/>
      <c r="K55" s="217"/>
      <c r="L55" s="218"/>
      <c r="M55" s="218"/>
      <c r="N55" s="218"/>
      <c r="O55" s="218"/>
      <c r="P55" s="218"/>
      <c r="Q55" s="218"/>
      <c r="R55" s="219"/>
    </row>
    <row r="56" spans="1:18" ht="25.5" customHeight="1">
      <c r="A56" s="220" t="s">
        <v>202</v>
      </c>
      <c r="B56" s="221"/>
      <c r="C56" s="221"/>
      <c r="D56" s="221"/>
      <c r="E56" s="221"/>
      <c r="F56" s="222"/>
      <c r="G56" s="222"/>
      <c r="H56" s="223" t="s">
        <v>223</v>
      </c>
      <c r="J56" s="197"/>
      <c r="K56" s="220" t="s">
        <v>202</v>
      </c>
      <c r="L56" s="221"/>
      <c r="M56" s="221"/>
      <c r="N56" s="221"/>
      <c r="O56" s="221"/>
      <c r="P56" s="222"/>
      <c r="Q56" s="222"/>
      <c r="R56" s="223" t="s">
        <v>223</v>
      </c>
    </row>
    <row r="57" spans="1:18" ht="25.5" customHeight="1">
      <c r="A57" s="220" t="s">
        <v>203</v>
      </c>
      <c r="B57" s="221"/>
      <c r="C57" s="221"/>
      <c r="D57" s="221"/>
      <c r="E57" s="221"/>
      <c r="F57" s="222"/>
      <c r="G57" s="222"/>
      <c r="H57" s="224" t="s">
        <v>224</v>
      </c>
      <c r="J57" s="197"/>
      <c r="K57" s="220" t="s">
        <v>203</v>
      </c>
      <c r="L57" s="221"/>
      <c r="M57" s="221"/>
      <c r="N57" s="221"/>
      <c r="O57" s="221"/>
      <c r="P57" s="222"/>
      <c r="Q57" s="222"/>
      <c r="R57" s="224" t="s">
        <v>224</v>
      </c>
    </row>
    <row r="58" spans="1:18" ht="25.5" customHeight="1">
      <c r="A58" s="196" t="s">
        <v>204</v>
      </c>
      <c r="B58" s="221"/>
      <c r="C58" s="221"/>
      <c r="D58" s="221"/>
      <c r="E58" s="221"/>
      <c r="F58" s="222"/>
      <c r="G58" s="222"/>
      <c r="H58" s="225" t="s">
        <v>225</v>
      </c>
      <c r="J58" s="197"/>
      <c r="K58" s="196" t="s">
        <v>204</v>
      </c>
      <c r="L58" s="221"/>
      <c r="M58" s="221"/>
      <c r="N58" s="221"/>
      <c r="O58" s="221"/>
      <c r="P58" s="222"/>
      <c r="Q58" s="222"/>
      <c r="R58" s="225" t="s">
        <v>225</v>
      </c>
    </row>
    <row r="59" spans="1:18" ht="60.75" customHeight="1">
      <c r="A59" s="226" t="s">
        <v>332</v>
      </c>
      <c r="B59" s="227"/>
      <c r="C59" s="227"/>
      <c r="D59" s="227"/>
      <c r="E59" s="227"/>
      <c r="F59" s="228"/>
      <c r="G59" s="228"/>
      <c r="H59" s="229"/>
      <c r="I59" s="230"/>
      <c r="J59" s="231"/>
      <c r="K59" s="226" t="s">
        <v>332</v>
      </c>
      <c r="L59" s="227"/>
      <c r="M59" s="227"/>
      <c r="N59" s="227"/>
      <c r="O59" s="227"/>
      <c r="P59" s="228"/>
      <c r="Q59" s="228"/>
      <c r="R59" s="229"/>
    </row>
    <row r="60" ht="12.75" customHeight="1"/>
    <row r="61" spans="1:18" ht="26.25">
      <c r="A61" s="193" t="s">
        <v>334</v>
      </c>
      <c r="B61" s="194"/>
      <c r="C61" s="195"/>
      <c r="D61" s="195"/>
      <c r="E61" s="195"/>
      <c r="F61" s="195"/>
      <c r="G61" s="195"/>
      <c r="H61" s="195"/>
      <c r="J61" s="197"/>
      <c r="K61" s="193" t="s">
        <v>334</v>
      </c>
      <c r="L61" s="194"/>
      <c r="M61" s="195"/>
      <c r="N61" s="195"/>
      <c r="O61" s="195"/>
      <c r="P61" s="195"/>
      <c r="Q61" s="195"/>
      <c r="R61" s="195"/>
    </row>
    <row r="62" spans="1:18" s="202" customFormat="1" ht="27" customHeight="1" thickBot="1">
      <c r="A62" s="274" t="s">
        <v>233</v>
      </c>
      <c r="B62" s="198"/>
      <c r="C62" s="199"/>
      <c r="D62" s="198"/>
      <c r="E62" s="198"/>
      <c r="F62" s="200" t="s">
        <v>184</v>
      </c>
      <c r="G62" s="198"/>
      <c r="H62" s="201" t="s">
        <v>185</v>
      </c>
      <c r="J62" s="203"/>
      <c r="K62" s="274" t="s">
        <v>234</v>
      </c>
      <c r="L62" s="198"/>
      <c r="M62" s="199"/>
      <c r="N62" s="198"/>
      <c r="O62" s="198"/>
      <c r="P62" s="200" t="s">
        <v>184</v>
      </c>
      <c r="Q62" s="198"/>
      <c r="R62" s="201" t="s">
        <v>185</v>
      </c>
    </row>
    <row r="63" spans="1:18" ht="36" customHeight="1" thickBot="1">
      <c r="A63" s="276" t="s">
        <v>216</v>
      </c>
      <c r="B63" s="471">
        <f>IF('②選手情報入力'!I14="","",'②選手情報入力'!I14)</f>
      </c>
      <c r="C63" s="472"/>
      <c r="D63" s="472"/>
      <c r="E63" s="472"/>
      <c r="F63" s="472"/>
      <c r="G63" s="472"/>
      <c r="H63" s="473"/>
      <c r="J63" s="197"/>
      <c r="K63" s="276" t="s">
        <v>216</v>
      </c>
      <c r="L63" s="471">
        <f>IF('②選手情報入力'!K14="","",'②選手情報入力'!K14)</f>
      </c>
      <c r="M63" s="472"/>
      <c r="N63" s="472"/>
      <c r="O63" s="472"/>
      <c r="P63" s="472"/>
      <c r="Q63" s="472"/>
      <c r="R63" s="473"/>
    </row>
    <row r="64" spans="1:18" ht="22.5" customHeight="1">
      <c r="A64" s="277" t="s">
        <v>5</v>
      </c>
      <c r="B64" s="278" t="s">
        <v>186</v>
      </c>
      <c r="C64" s="448">
        <f>IF('②選手情報入力'!$E$14="","",'②選手情報入力'!$E$14)</f>
      </c>
      <c r="D64" s="449"/>
      <c r="E64" s="450"/>
      <c r="F64" s="279" t="s">
        <v>187</v>
      </c>
      <c r="G64" s="280"/>
      <c r="H64" s="281"/>
      <c r="J64" s="197"/>
      <c r="K64" s="277" t="s">
        <v>5</v>
      </c>
      <c r="L64" s="278" t="s">
        <v>186</v>
      </c>
      <c r="M64" s="448">
        <f>IF('②選手情報入力'!$E$14="","",'②選手情報入力'!$E$14)</f>
      </c>
      <c r="N64" s="449"/>
      <c r="O64" s="450"/>
      <c r="P64" s="279" t="s">
        <v>187</v>
      </c>
      <c r="Q64" s="280"/>
      <c r="R64" s="281"/>
    </row>
    <row r="65" spans="1:18" ht="40.5" customHeight="1" thickBot="1">
      <c r="A65" s="282">
        <f>IF('②選手情報入力'!$C$14="","",'②選手情報入力'!$C$14)</f>
      </c>
      <c r="B65" s="283" t="s">
        <v>188</v>
      </c>
      <c r="C65" s="451">
        <f>IF('②選手情報入力'!$D$14="","",'②選手情報入力'!$D$14)</f>
      </c>
      <c r="D65" s="452"/>
      <c r="E65" s="453"/>
      <c r="F65" s="454">
        <f>'①学校情報入力'!$D$5</f>
        <v>0</v>
      </c>
      <c r="G65" s="455"/>
      <c r="H65" s="456"/>
      <c r="J65" s="197"/>
      <c r="K65" s="282">
        <f>IF('②選手情報入力'!$C$14="","",'②選手情報入力'!$C$14)</f>
      </c>
      <c r="L65" s="283" t="s">
        <v>188</v>
      </c>
      <c r="M65" s="451">
        <f>IF('②選手情報入力'!$D$14="","",'②選手情報入力'!$D$14)</f>
      </c>
      <c r="N65" s="452"/>
      <c r="O65" s="453"/>
      <c r="P65" s="454">
        <f>'①学校情報入力'!$D$5</f>
        <v>0</v>
      </c>
      <c r="Q65" s="455"/>
      <c r="R65" s="456"/>
    </row>
    <row r="66" spans="1:18" ht="30.75" customHeight="1">
      <c r="A66" s="205"/>
      <c r="B66" s="206" t="s">
        <v>189</v>
      </c>
      <c r="C66" s="204"/>
      <c r="D66" s="275" t="s">
        <v>222</v>
      </c>
      <c r="E66" s="207" t="s">
        <v>190</v>
      </c>
      <c r="F66" s="207" t="s">
        <v>191</v>
      </c>
      <c r="G66" s="207"/>
      <c r="H66" s="208" t="s">
        <v>192</v>
      </c>
      <c r="J66" s="197"/>
      <c r="K66" s="205"/>
      <c r="L66" s="206" t="s">
        <v>189</v>
      </c>
      <c r="M66" s="204"/>
      <c r="N66" s="275" t="s">
        <v>222</v>
      </c>
      <c r="O66" s="207" t="s">
        <v>190</v>
      </c>
      <c r="P66" s="207" t="s">
        <v>191</v>
      </c>
      <c r="Q66" s="207"/>
      <c r="R66" s="208" t="s">
        <v>192</v>
      </c>
    </row>
    <row r="67" spans="1:18" ht="27" customHeight="1">
      <c r="A67" s="209" t="s">
        <v>193</v>
      </c>
      <c r="B67" s="457"/>
      <c r="C67" s="458"/>
      <c r="D67" s="461"/>
      <c r="E67" s="463"/>
      <c r="F67" s="465" t="s">
        <v>205</v>
      </c>
      <c r="G67" s="466"/>
      <c r="H67" s="467"/>
      <c r="J67" s="197"/>
      <c r="K67" s="209" t="s">
        <v>193</v>
      </c>
      <c r="L67" s="457"/>
      <c r="M67" s="458"/>
      <c r="N67" s="461"/>
      <c r="O67" s="463"/>
      <c r="P67" s="465" t="s">
        <v>205</v>
      </c>
      <c r="Q67" s="466"/>
      <c r="R67" s="467"/>
    </row>
    <row r="68" spans="1:18" ht="38.25" customHeight="1">
      <c r="A68" s="210" t="s">
        <v>194</v>
      </c>
      <c r="B68" s="459"/>
      <c r="C68" s="460"/>
      <c r="D68" s="462"/>
      <c r="E68" s="464"/>
      <c r="F68" s="474">
        <f>IF('②選手情報入力'!J14="","",'②選手情報入力'!J14)</f>
      </c>
      <c r="G68" s="475"/>
      <c r="H68" s="468"/>
      <c r="J68" s="197"/>
      <c r="K68" s="210" t="s">
        <v>194</v>
      </c>
      <c r="L68" s="459"/>
      <c r="M68" s="460"/>
      <c r="N68" s="462"/>
      <c r="O68" s="464"/>
      <c r="P68" s="474">
        <f>IF('②選手情報入力'!L14="","",'②選手情報入力'!L14)</f>
      </c>
      <c r="Q68" s="475"/>
      <c r="R68" s="468"/>
    </row>
    <row r="69" spans="1:18" ht="36" customHeight="1" thickBot="1">
      <c r="A69" s="211" t="s">
        <v>195</v>
      </c>
      <c r="B69" s="212" t="s">
        <v>196</v>
      </c>
      <c r="C69" s="213"/>
      <c r="D69" s="212" t="s">
        <v>197</v>
      </c>
      <c r="E69" s="214" t="s">
        <v>198</v>
      </c>
      <c r="F69" s="212" t="s">
        <v>199</v>
      </c>
      <c r="G69" s="215" t="s">
        <v>200</v>
      </c>
      <c r="H69" s="216" t="s">
        <v>201</v>
      </c>
      <c r="J69" s="197"/>
      <c r="K69" s="211" t="s">
        <v>195</v>
      </c>
      <c r="L69" s="212" t="s">
        <v>196</v>
      </c>
      <c r="M69" s="213"/>
      <c r="N69" s="212" t="s">
        <v>197</v>
      </c>
      <c r="O69" s="214" t="s">
        <v>198</v>
      </c>
      <c r="P69" s="212" t="s">
        <v>199</v>
      </c>
      <c r="Q69" s="215" t="s">
        <v>200</v>
      </c>
      <c r="R69" s="216" t="s">
        <v>201</v>
      </c>
    </row>
    <row r="70" spans="1:18" ht="6" customHeight="1">
      <c r="A70" s="217"/>
      <c r="B70" s="218"/>
      <c r="C70" s="218"/>
      <c r="D70" s="218"/>
      <c r="E70" s="218"/>
      <c r="F70" s="218"/>
      <c r="G70" s="218"/>
      <c r="H70" s="219"/>
      <c r="J70" s="197"/>
      <c r="K70" s="217"/>
      <c r="L70" s="218"/>
      <c r="M70" s="218"/>
      <c r="N70" s="218"/>
      <c r="O70" s="218"/>
      <c r="P70" s="218"/>
      <c r="Q70" s="218"/>
      <c r="R70" s="219"/>
    </row>
    <row r="71" spans="1:18" ht="25.5" customHeight="1">
      <c r="A71" s="220" t="s">
        <v>202</v>
      </c>
      <c r="B71" s="221"/>
      <c r="C71" s="221"/>
      <c r="D71" s="221"/>
      <c r="E71" s="221"/>
      <c r="F71" s="222"/>
      <c r="G71" s="222"/>
      <c r="H71" s="223" t="s">
        <v>223</v>
      </c>
      <c r="J71" s="197"/>
      <c r="K71" s="220" t="s">
        <v>202</v>
      </c>
      <c r="L71" s="221"/>
      <c r="M71" s="221"/>
      <c r="N71" s="221"/>
      <c r="O71" s="221"/>
      <c r="P71" s="222"/>
      <c r="Q71" s="222"/>
      <c r="R71" s="223" t="s">
        <v>223</v>
      </c>
    </row>
    <row r="72" spans="1:18" ht="25.5" customHeight="1">
      <c r="A72" s="220" t="s">
        <v>203</v>
      </c>
      <c r="B72" s="221"/>
      <c r="C72" s="221"/>
      <c r="D72" s="221"/>
      <c r="E72" s="221"/>
      <c r="F72" s="222"/>
      <c r="G72" s="222"/>
      <c r="H72" s="224" t="s">
        <v>224</v>
      </c>
      <c r="J72" s="197"/>
      <c r="K72" s="220" t="s">
        <v>203</v>
      </c>
      <c r="L72" s="221"/>
      <c r="M72" s="221"/>
      <c r="N72" s="221"/>
      <c r="O72" s="221"/>
      <c r="P72" s="222"/>
      <c r="Q72" s="222"/>
      <c r="R72" s="224" t="s">
        <v>224</v>
      </c>
    </row>
    <row r="73" spans="1:18" ht="25.5" customHeight="1">
      <c r="A73" s="196" t="s">
        <v>204</v>
      </c>
      <c r="B73" s="221"/>
      <c r="C73" s="221"/>
      <c r="D73" s="221"/>
      <c r="E73" s="221"/>
      <c r="F73" s="222"/>
      <c r="G73" s="222"/>
      <c r="H73" s="225" t="s">
        <v>225</v>
      </c>
      <c r="J73" s="197"/>
      <c r="K73" s="196" t="s">
        <v>204</v>
      </c>
      <c r="L73" s="221"/>
      <c r="M73" s="221"/>
      <c r="N73" s="221"/>
      <c r="O73" s="221"/>
      <c r="P73" s="222"/>
      <c r="Q73" s="222"/>
      <c r="R73" s="225" t="s">
        <v>225</v>
      </c>
    </row>
    <row r="74" spans="1:18" ht="60.75" customHeight="1">
      <c r="A74" s="311" t="s">
        <v>333</v>
      </c>
      <c r="B74" s="227"/>
      <c r="C74" s="227"/>
      <c r="D74" s="227"/>
      <c r="E74" s="227"/>
      <c r="F74" s="228"/>
      <c r="G74" s="228"/>
      <c r="H74" s="229"/>
      <c r="I74" s="230"/>
      <c r="J74" s="231"/>
      <c r="K74" s="311" t="s">
        <v>333</v>
      </c>
      <c r="L74" s="227"/>
      <c r="M74" s="227"/>
      <c r="N74" s="227"/>
      <c r="O74" s="227"/>
      <c r="P74" s="228"/>
      <c r="Q74" s="228"/>
      <c r="R74" s="229"/>
    </row>
    <row r="75" spans="10:11" ht="64.5" customHeight="1">
      <c r="J75" s="197"/>
      <c r="K75" s="232"/>
    </row>
    <row r="76" spans="1:18" ht="26.25">
      <c r="A76" s="193" t="s">
        <v>334</v>
      </c>
      <c r="B76" s="194"/>
      <c r="C76" s="195"/>
      <c r="D76" s="195"/>
      <c r="E76" s="195"/>
      <c r="F76" s="195"/>
      <c r="G76" s="195"/>
      <c r="H76" s="195"/>
      <c r="J76" s="197"/>
      <c r="K76" s="193"/>
      <c r="L76" s="194"/>
      <c r="M76" s="195"/>
      <c r="N76" s="195" t="s">
        <v>334</v>
      </c>
      <c r="O76" s="195"/>
      <c r="P76" s="195"/>
      <c r="Q76" s="195"/>
      <c r="R76" s="195"/>
    </row>
    <row r="77" spans="1:18" s="202" customFormat="1" ht="27" customHeight="1" thickBot="1">
      <c r="A77" s="274" t="s">
        <v>235</v>
      </c>
      <c r="B77" s="198"/>
      <c r="C77" s="199"/>
      <c r="D77" s="198"/>
      <c r="E77" s="198"/>
      <c r="F77" s="200" t="s">
        <v>184</v>
      </c>
      <c r="G77" s="198"/>
      <c r="H77" s="201" t="s">
        <v>185</v>
      </c>
      <c r="J77" s="203"/>
      <c r="K77" s="274" t="s">
        <v>236</v>
      </c>
      <c r="L77" s="198"/>
      <c r="M77" s="199"/>
      <c r="N77" s="198"/>
      <c r="O77" s="198"/>
      <c r="P77" s="200" t="s">
        <v>184</v>
      </c>
      <c r="Q77" s="198"/>
      <c r="R77" s="201" t="s">
        <v>185</v>
      </c>
    </row>
    <row r="78" spans="1:18" ht="36" customHeight="1" thickBot="1">
      <c r="A78" s="276" t="s">
        <v>216</v>
      </c>
      <c r="B78" s="471">
        <f>IF('②選手情報入力'!I15="","",'②選手情報入力'!I15)</f>
      </c>
      <c r="C78" s="472"/>
      <c r="D78" s="472"/>
      <c r="E78" s="472"/>
      <c r="F78" s="472"/>
      <c r="G78" s="472"/>
      <c r="H78" s="473"/>
      <c r="J78" s="197"/>
      <c r="K78" s="276" t="s">
        <v>216</v>
      </c>
      <c r="L78" s="471">
        <f>IF('②選手情報入力'!K15="","",'②選手情報入力'!K15)</f>
      </c>
      <c r="M78" s="472"/>
      <c r="N78" s="472"/>
      <c r="O78" s="472"/>
      <c r="P78" s="472"/>
      <c r="Q78" s="472"/>
      <c r="R78" s="473"/>
    </row>
    <row r="79" spans="1:18" ht="22.5" customHeight="1">
      <c r="A79" s="277" t="s">
        <v>5</v>
      </c>
      <c r="B79" s="278" t="s">
        <v>186</v>
      </c>
      <c r="C79" s="448">
        <f>IF('②選手情報入力'!$E$15="","",'②選手情報入力'!$E$15)</f>
      </c>
      <c r="D79" s="449"/>
      <c r="E79" s="450"/>
      <c r="F79" s="279" t="s">
        <v>187</v>
      </c>
      <c r="G79" s="280"/>
      <c r="H79" s="281"/>
      <c r="J79" s="197"/>
      <c r="K79" s="277" t="s">
        <v>5</v>
      </c>
      <c r="L79" s="278" t="s">
        <v>186</v>
      </c>
      <c r="M79" s="448">
        <f>IF('②選手情報入力'!$E$15="","",'②選手情報入力'!$E$15)</f>
      </c>
      <c r="N79" s="449"/>
      <c r="O79" s="450"/>
      <c r="P79" s="279" t="s">
        <v>187</v>
      </c>
      <c r="Q79" s="280"/>
      <c r="R79" s="281"/>
    </row>
    <row r="80" spans="1:18" ht="40.5" customHeight="1" thickBot="1">
      <c r="A80" s="282">
        <f>IF('②選手情報入力'!$C$15="","",'②選手情報入力'!$C$15)</f>
      </c>
      <c r="B80" s="283" t="s">
        <v>188</v>
      </c>
      <c r="C80" s="451">
        <f>IF('②選手情報入力'!$D$15="","",'②選手情報入力'!$D$15)</f>
      </c>
      <c r="D80" s="452"/>
      <c r="E80" s="453"/>
      <c r="F80" s="454">
        <f>'①学校情報入力'!$D$5</f>
        <v>0</v>
      </c>
      <c r="G80" s="455"/>
      <c r="H80" s="456"/>
      <c r="J80" s="197"/>
      <c r="K80" s="282">
        <f>IF('②選手情報入力'!$C$15="","",'②選手情報入力'!$C$15)</f>
      </c>
      <c r="L80" s="283" t="s">
        <v>188</v>
      </c>
      <c r="M80" s="451">
        <f>IF('②選手情報入力'!$D$15="","",'②選手情報入力'!$D$15)</f>
      </c>
      <c r="N80" s="452"/>
      <c r="O80" s="453"/>
      <c r="P80" s="454">
        <f>'①学校情報入力'!$D$5</f>
        <v>0</v>
      </c>
      <c r="Q80" s="455"/>
      <c r="R80" s="456"/>
    </row>
    <row r="81" spans="1:18" ht="30.75" customHeight="1">
      <c r="A81" s="205"/>
      <c r="B81" s="206" t="s">
        <v>189</v>
      </c>
      <c r="C81" s="204"/>
      <c r="D81" s="275" t="s">
        <v>226</v>
      </c>
      <c r="E81" s="207" t="s">
        <v>190</v>
      </c>
      <c r="F81" s="207" t="s">
        <v>191</v>
      </c>
      <c r="G81" s="207"/>
      <c r="H81" s="208" t="s">
        <v>192</v>
      </c>
      <c r="J81" s="197"/>
      <c r="K81" s="205"/>
      <c r="L81" s="206" t="s">
        <v>189</v>
      </c>
      <c r="M81" s="204"/>
      <c r="N81" s="275" t="s">
        <v>226</v>
      </c>
      <c r="O81" s="207" t="s">
        <v>190</v>
      </c>
      <c r="P81" s="207" t="s">
        <v>191</v>
      </c>
      <c r="Q81" s="207"/>
      <c r="R81" s="208" t="s">
        <v>192</v>
      </c>
    </row>
    <row r="82" spans="1:18" ht="27" customHeight="1">
      <c r="A82" s="209" t="s">
        <v>193</v>
      </c>
      <c r="B82" s="457"/>
      <c r="C82" s="458"/>
      <c r="D82" s="461"/>
      <c r="E82" s="463"/>
      <c r="F82" s="465" t="s">
        <v>227</v>
      </c>
      <c r="G82" s="466"/>
      <c r="H82" s="467"/>
      <c r="J82" s="197"/>
      <c r="K82" s="209" t="s">
        <v>193</v>
      </c>
      <c r="L82" s="457"/>
      <c r="M82" s="458"/>
      <c r="N82" s="461"/>
      <c r="O82" s="463"/>
      <c r="P82" s="465" t="s">
        <v>228</v>
      </c>
      <c r="Q82" s="466"/>
      <c r="R82" s="467"/>
    </row>
    <row r="83" spans="1:18" ht="38.25" customHeight="1">
      <c r="A83" s="210" t="s">
        <v>194</v>
      </c>
      <c r="B83" s="459"/>
      <c r="C83" s="460"/>
      <c r="D83" s="462"/>
      <c r="E83" s="464"/>
      <c r="F83" s="469">
        <f>IF('②選手情報入力'!J15="","",'②選手情報入力'!J15)</f>
      </c>
      <c r="G83" s="470"/>
      <c r="H83" s="468"/>
      <c r="J83" s="197"/>
      <c r="K83" s="210" t="s">
        <v>194</v>
      </c>
      <c r="L83" s="459"/>
      <c r="M83" s="460"/>
      <c r="N83" s="462"/>
      <c r="O83" s="464"/>
      <c r="P83" s="469">
        <f>IF('②選手情報入力'!L15="","",'②選手情報入力'!L15)</f>
      </c>
      <c r="Q83" s="470"/>
      <c r="R83" s="468"/>
    </row>
    <row r="84" spans="1:18" ht="36" customHeight="1" thickBot="1">
      <c r="A84" s="211" t="s">
        <v>195</v>
      </c>
      <c r="B84" s="212" t="s">
        <v>196</v>
      </c>
      <c r="C84" s="213"/>
      <c r="D84" s="212" t="s">
        <v>197</v>
      </c>
      <c r="E84" s="214" t="s">
        <v>198</v>
      </c>
      <c r="F84" s="212" t="s">
        <v>199</v>
      </c>
      <c r="G84" s="215" t="s">
        <v>200</v>
      </c>
      <c r="H84" s="216" t="s">
        <v>201</v>
      </c>
      <c r="J84" s="197"/>
      <c r="K84" s="211" t="s">
        <v>195</v>
      </c>
      <c r="L84" s="212" t="s">
        <v>196</v>
      </c>
      <c r="M84" s="213"/>
      <c r="N84" s="212" t="s">
        <v>197</v>
      </c>
      <c r="O84" s="214" t="s">
        <v>198</v>
      </c>
      <c r="P84" s="212" t="s">
        <v>199</v>
      </c>
      <c r="Q84" s="215" t="s">
        <v>200</v>
      </c>
      <c r="R84" s="216" t="s">
        <v>201</v>
      </c>
    </row>
    <row r="85" spans="1:18" ht="6" customHeight="1">
      <c r="A85" s="217"/>
      <c r="B85" s="218"/>
      <c r="C85" s="218"/>
      <c r="D85" s="218"/>
      <c r="E85" s="218"/>
      <c r="F85" s="218"/>
      <c r="G85" s="218"/>
      <c r="H85" s="219"/>
      <c r="J85" s="197"/>
      <c r="K85" s="217"/>
      <c r="L85" s="218"/>
      <c r="M85" s="218"/>
      <c r="N85" s="218"/>
      <c r="O85" s="218"/>
      <c r="P85" s="218"/>
      <c r="Q85" s="218"/>
      <c r="R85" s="219"/>
    </row>
    <row r="86" spans="1:18" ht="25.5" customHeight="1">
      <c r="A86" s="220" t="s">
        <v>202</v>
      </c>
      <c r="B86" s="221"/>
      <c r="C86" s="221"/>
      <c r="D86" s="221"/>
      <c r="E86" s="221"/>
      <c r="F86" s="222"/>
      <c r="G86" s="222"/>
      <c r="H86" s="223" t="s">
        <v>223</v>
      </c>
      <c r="J86" s="197"/>
      <c r="K86" s="220" t="s">
        <v>202</v>
      </c>
      <c r="L86" s="221"/>
      <c r="M86" s="221"/>
      <c r="N86" s="221"/>
      <c r="O86" s="221"/>
      <c r="P86" s="222"/>
      <c r="Q86" s="222"/>
      <c r="R86" s="223" t="s">
        <v>223</v>
      </c>
    </row>
    <row r="87" spans="1:18" ht="25.5" customHeight="1">
      <c r="A87" s="220" t="s">
        <v>203</v>
      </c>
      <c r="B87" s="221"/>
      <c r="C87" s="221"/>
      <c r="D87" s="221"/>
      <c r="E87" s="221"/>
      <c r="F87" s="222"/>
      <c r="G87" s="222"/>
      <c r="H87" s="224" t="s">
        <v>224</v>
      </c>
      <c r="J87" s="197"/>
      <c r="K87" s="220" t="s">
        <v>203</v>
      </c>
      <c r="L87" s="221"/>
      <c r="M87" s="221"/>
      <c r="N87" s="221"/>
      <c r="O87" s="221"/>
      <c r="P87" s="222"/>
      <c r="Q87" s="222"/>
      <c r="R87" s="224" t="s">
        <v>224</v>
      </c>
    </row>
    <row r="88" spans="1:18" ht="25.5" customHeight="1">
      <c r="A88" s="196" t="s">
        <v>204</v>
      </c>
      <c r="B88" s="221"/>
      <c r="C88" s="221"/>
      <c r="D88" s="221"/>
      <c r="E88" s="221"/>
      <c r="F88" s="222"/>
      <c r="G88" s="222"/>
      <c r="H88" s="225" t="s">
        <v>225</v>
      </c>
      <c r="J88" s="197"/>
      <c r="K88" s="196" t="s">
        <v>204</v>
      </c>
      <c r="L88" s="221"/>
      <c r="M88" s="221"/>
      <c r="N88" s="221"/>
      <c r="O88" s="221"/>
      <c r="P88" s="222"/>
      <c r="Q88" s="222"/>
      <c r="R88" s="225" t="s">
        <v>225</v>
      </c>
    </row>
    <row r="89" spans="1:18" ht="60.75" customHeight="1">
      <c r="A89" s="226" t="s">
        <v>332</v>
      </c>
      <c r="B89" s="227"/>
      <c r="C89" s="227"/>
      <c r="D89" s="227"/>
      <c r="E89" s="227"/>
      <c r="F89" s="228"/>
      <c r="G89" s="228"/>
      <c r="H89" s="229"/>
      <c r="I89" s="230"/>
      <c r="J89" s="231"/>
      <c r="K89" s="226" t="s">
        <v>332</v>
      </c>
      <c r="L89" s="227"/>
      <c r="M89" s="227"/>
      <c r="N89" s="227"/>
      <c r="O89" s="227"/>
      <c r="P89" s="228"/>
      <c r="Q89" s="228"/>
      <c r="R89" s="229"/>
    </row>
    <row r="90" ht="12.75" customHeight="1"/>
    <row r="91" spans="1:18" ht="26.25">
      <c r="A91" s="193" t="s">
        <v>334</v>
      </c>
      <c r="B91" s="194"/>
      <c r="C91" s="195"/>
      <c r="D91" s="195"/>
      <c r="E91" s="195"/>
      <c r="F91" s="195"/>
      <c r="G91" s="195"/>
      <c r="H91" s="195"/>
      <c r="J91" s="197"/>
      <c r="K91" s="193" t="s">
        <v>334</v>
      </c>
      <c r="L91" s="194"/>
      <c r="M91" s="195"/>
      <c r="N91" s="195"/>
      <c r="O91" s="195"/>
      <c r="P91" s="195"/>
      <c r="Q91" s="195"/>
      <c r="R91" s="195"/>
    </row>
    <row r="92" spans="1:18" s="202" customFormat="1" ht="27" customHeight="1" thickBot="1">
      <c r="A92" s="274" t="s">
        <v>237</v>
      </c>
      <c r="B92" s="198"/>
      <c r="C92" s="199"/>
      <c r="D92" s="198"/>
      <c r="E92" s="198"/>
      <c r="F92" s="200" t="s">
        <v>184</v>
      </c>
      <c r="G92" s="198"/>
      <c r="H92" s="201" t="s">
        <v>185</v>
      </c>
      <c r="J92" s="203"/>
      <c r="K92" s="274" t="s">
        <v>238</v>
      </c>
      <c r="L92" s="198"/>
      <c r="M92" s="199"/>
      <c r="N92" s="198"/>
      <c r="O92" s="198"/>
      <c r="P92" s="200" t="s">
        <v>184</v>
      </c>
      <c r="Q92" s="198"/>
      <c r="R92" s="201" t="s">
        <v>185</v>
      </c>
    </row>
    <row r="93" spans="1:18" ht="36" customHeight="1" thickBot="1">
      <c r="A93" s="276" t="s">
        <v>216</v>
      </c>
      <c r="B93" s="471">
        <f>IF('②選手情報入力'!$I$16="","",'②選手情報入力'!$I$16)</f>
      </c>
      <c r="C93" s="472"/>
      <c r="D93" s="472"/>
      <c r="E93" s="472"/>
      <c r="F93" s="472"/>
      <c r="G93" s="472"/>
      <c r="H93" s="473"/>
      <c r="J93" s="197"/>
      <c r="K93" s="276" t="s">
        <v>216</v>
      </c>
      <c r="L93" s="471">
        <f>IF('②選手情報入力'!$K$16="","",'②選手情報入力'!$K$16)</f>
      </c>
      <c r="M93" s="472"/>
      <c r="N93" s="472"/>
      <c r="O93" s="472"/>
      <c r="P93" s="472"/>
      <c r="Q93" s="472"/>
      <c r="R93" s="473"/>
    </row>
    <row r="94" spans="1:18" ht="22.5" customHeight="1">
      <c r="A94" s="277" t="s">
        <v>5</v>
      </c>
      <c r="B94" s="278" t="s">
        <v>186</v>
      </c>
      <c r="C94" s="448">
        <f>IF('②選手情報入力'!$E$16="","",'②選手情報入力'!$E$16)</f>
      </c>
      <c r="D94" s="449"/>
      <c r="E94" s="450"/>
      <c r="F94" s="279" t="s">
        <v>187</v>
      </c>
      <c r="G94" s="280"/>
      <c r="H94" s="281"/>
      <c r="J94" s="197"/>
      <c r="K94" s="277" t="s">
        <v>5</v>
      </c>
      <c r="L94" s="278" t="s">
        <v>186</v>
      </c>
      <c r="M94" s="448">
        <f>IF('②選手情報入力'!$E$16="","",'②選手情報入力'!$E$16)</f>
      </c>
      <c r="N94" s="449"/>
      <c r="O94" s="450"/>
      <c r="P94" s="279" t="s">
        <v>187</v>
      </c>
      <c r="Q94" s="280"/>
      <c r="R94" s="281"/>
    </row>
    <row r="95" spans="1:18" ht="40.5" customHeight="1" thickBot="1">
      <c r="A95" s="282">
        <f>IF('②選手情報入力'!$C$16="","",'②選手情報入力'!$C$16)</f>
      </c>
      <c r="B95" s="283" t="s">
        <v>188</v>
      </c>
      <c r="C95" s="451">
        <f>IF('②選手情報入力'!$D$16="","",'②選手情報入力'!$D$16)</f>
      </c>
      <c r="D95" s="452"/>
      <c r="E95" s="453"/>
      <c r="F95" s="454">
        <f>'①学校情報入力'!$D$5</f>
        <v>0</v>
      </c>
      <c r="G95" s="455"/>
      <c r="H95" s="456"/>
      <c r="J95" s="197"/>
      <c r="K95" s="282">
        <f>IF('②選手情報入力'!$C$16="","",'②選手情報入力'!$C$16)</f>
      </c>
      <c r="L95" s="283" t="s">
        <v>188</v>
      </c>
      <c r="M95" s="451">
        <f>IF('②選手情報入力'!$D$16="","",'②選手情報入力'!$D$16)</f>
      </c>
      <c r="N95" s="452"/>
      <c r="O95" s="453"/>
      <c r="P95" s="454">
        <f>'①学校情報入力'!$D$5</f>
        <v>0</v>
      </c>
      <c r="Q95" s="455"/>
      <c r="R95" s="456"/>
    </row>
    <row r="96" spans="1:18" ht="30.75" customHeight="1">
      <c r="A96" s="205"/>
      <c r="B96" s="206" t="s">
        <v>189</v>
      </c>
      <c r="C96" s="204"/>
      <c r="D96" s="275" t="s">
        <v>222</v>
      </c>
      <c r="E96" s="207" t="s">
        <v>190</v>
      </c>
      <c r="F96" s="207" t="s">
        <v>191</v>
      </c>
      <c r="G96" s="207"/>
      <c r="H96" s="208" t="s">
        <v>192</v>
      </c>
      <c r="J96" s="197"/>
      <c r="K96" s="205"/>
      <c r="L96" s="206" t="s">
        <v>189</v>
      </c>
      <c r="M96" s="204"/>
      <c r="N96" s="275" t="s">
        <v>222</v>
      </c>
      <c r="O96" s="207" t="s">
        <v>190</v>
      </c>
      <c r="P96" s="207" t="s">
        <v>191</v>
      </c>
      <c r="Q96" s="207"/>
      <c r="R96" s="208" t="s">
        <v>192</v>
      </c>
    </row>
    <row r="97" spans="1:18" ht="27" customHeight="1">
      <c r="A97" s="209" t="s">
        <v>193</v>
      </c>
      <c r="B97" s="457"/>
      <c r="C97" s="458"/>
      <c r="D97" s="461"/>
      <c r="E97" s="463"/>
      <c r="F97" s="465" t="s">
        <v>205</v>
      </c>
      <c r="G97" s="466"/>
      <c r="H97" s="467"/>
      <c r="J97" s="197"/>
      <c r="K97" s="209" t="s">
        <v>193</v>
      </c>
      <c r="L97" s="457"/>
      <c r="M97" s="458"/>
      <c r="N97" s="461"/>
      <c r="O97" s="463"/>
      <c r="P97" s="465" t="s">
        <v>205</v>
      </c>
      <c r="Q97" s="466"/>
      <c r="R97" s="467"/>
    </row>
    <row r="98" spans="1:18" ht="38.25" customHeight="1">
      <c r="A98" s="210" t="s">
        <v>194</v>
      </c>
      <c r="B98" s="459"/>
      <c r="C98" s="460"/>
      <c r="D98" s="462"/>
      <c r="E98" s="464"/>
      <c r="F98" s="469">
        <f>IF('②選手情報入力'!J16="","",'②選手情報入力'!J16)</f>
      </c>
      <c r="G98" s="470"/>
      <c r="H98" s="468"/>
      <c r="J98" s="197"/>
      <c r="K98" s="210" t="s">
        <v>194</v>
      </c>
      <c r="L98" s="459"/>
      <c r="M98" s="460"/>
      <c r="N98" s="462"/>
      <c r="O98" s="464"/>
      <c r="P98" s="469">
        <f>IF('②選手情報入力'!L16="","",'②選手情報入力'!L16)</f>
      </c>
      <c r="Q98" s="470"/>
      <c r="R98" s="468"/>
    </row>
    <row r="99" spans="1:18" ht="36" customHeight="1" thickBot="1">
      <c r="A99" s="211" t="s">
        <v>195</v>
      </c>
      <c r="B99" s="212" t="s">
        <v>196</v>
      </c>
      <c r="C99" s="213"/>
      <c r="D99" s="212" t="s">
        <v>197</v>
      </c>
      <c r="E99" s="214" t="s">
        <v>198</v>
      </c>
      <c r="F99" s="212" t="s">
        <v>199</v>
      </c>
      <c r="G99" s="215" t="s">
        <v>200</v>
      </c>
      <c r="H99" s="216" t="s">
        <v>201</v>
      </c>
      <c r="J99" s="197"/>
      <c r="K99" s="211" t="s">
        <v>195</v>
      </c>
      <c r="L99" s="212" t="s">
        <v>196</v>
      </c>
      <c r="M99" s="213"/>
      <c r="N99" s="212" t="s">
        <v>197</v>
      </c>
      <c r="O99" s="214" t="s">
        <v>198</v>
      </c>
      <c r="P99" s="212" t="s">
        <v>199</v>
      </c>
      <c r="Q99" s="215" t="s">
        <v>200</v>
      </c>
      <c r="R99" s="216" t="s">
        <v>201</v>
      </c>
    </row>
    <row r="100" spans="1:18" ht="6" customHeight="1">
      <c r="A100" s="217"/>
      <c r="B100" s="218"/>
      <c r="C100" s="218"/>
      <c r="D100" s="218"/>
      <c r="E100" s="218"/>
      <c r="F100" s="218"/>
      <c r="G100" s="218"/>
      <c r="H100" s="219"/>
      <c r="J100" s="197"/>
      <c r="K100" s="217"/>
      <c r="L100" s="218"/>
      <c r="M100" s="218"/>
      <c r="N100" s="218"/>
      <c r="O100" s="218"/>
      <c r="P100" s="218"/>
      <c r="Q100" s="218"/>
      <c r="R100" s="219"/>
    </row>
    <row r="101" spans="1:18" ht="25.5" customHeight="1">
      <c r="A101" s="220" t="s">
        <v>202</v>
      </c>
      <c r="B101" s="221"/>
      <c r="C101" s="221"/>
      <c r="D101" s="221"/>
      <c r="E101" s="221"/>
      <c r="F101" s="222"/>
      <c r="G101" s="222"/>
      <c r="H101" s="223" t="s">
        <v>223</v>
      </c>
      <c r="J101" s="197"/>
      <c r="K101" s="220" t="s">
        <v>202</v>
      </c>
      <c r="L101" s="221"/>
      <c r="M101" s="221"/>
      <c r="N101" s="221"/>
      <c r="O101" s="221"/>
      <c r="P101" s="222"/>
      <c r="Q101" s="222"/>
      <c r="R101" s="223" t="s">
        <v>223</v>
      </c>
    </row>
    <row r="102" spans="1:18" ht="25.5" customHeight="1">
      <c r="A102" s="220" t="s">
        <v>203</v>
      </c>
      <c r="B102" s="221"/>
      <c r="C102" s="221"/>
      <c r="D102" s="221"/>
      <c r="E102" s="221"/>
      <c r="F102" s="222"/>
      <c r="G102" s="222"/>
      <c r="H102" s="224" t="s">
        <v>224</v>
      </c>
      <c r="J102" s="197"/>
      <c r="K102" s="220" t="s">
        <v>203</v>
      </c>
      <c r="L102" s="221"/>
      <c r="M102" s="221"/>
      <c r="N102" s="221"/>
      <c r="O102" s="221"/>
      <c r="P102" s="222"/>
      <c r="Q102" s="222"/>
      <c r="R102" s="224" t="s">
        <v>224</v>
      </c>
    </row>
    <row r="103" spans="1:18" ht="25.5" customHeight="1">
      <c r="A103" s="196" t="s">
        <v>204</v>
      </c>
      <c r="B103" s="221"/>
      <c r="C103" s="221"/>
      <c r="D103" s="221"/>
      <c r="E103" s="221"/>
      <c r="F103" s="222"/>
      <c r="G103" s="222"/>
      <c r="H103" s="225" t="s">
        <v>225</v>
      </c>
      <c r="J103" s="197"/>
      <c r="K103" s="196" t="s">
        <v>204</v>
      </c>
      <c r="L103" s="221"/>
      <c r="M103" s="221"/>
      <c r="N103" s="221"/>
      <c r="O103" s="221"/>
      <c r="P103" s="222"/>
      <c r="Q103" s="222"/>
      <c r="R103" s="225" t="s">
        <v>225</v>
      </c>
    </row>
    <row r="104" spans="1:18" ht="60.75" customHeight="1">
      <c r="A104" s="311" t="s">
        <v>333</v>
      </c>
      <c r="B104" s="227"/>
      <c r="C104" s="227"/>
      <c r="D104" s="227"/>
      <c r="E104" s="227"/>
      <c r="F104" s="228"/>
      <c r="G104" s="228"/>
      <c r="H104" s="229"/>
      <c r="I104" s="230"/>
      <c r="J104" s="231"/>
      <c r="K104" s="311" t="s">
        <v>333</v>
      </c>
      <c r="L104" s="227"/>
      <c r="M104" s="227"/>
      <c r="N104" s="227"/>
      <c r="O104" s="227"/>
      <c r="P104" s="228"/>
      <c r="Q104" s="228"/>
      <c r="R104" s="229"/>
    </row>
    <row r="105" spans="10:11" ht="64.5" customHeight="1">
      <c r="J105" s="197"/>
      <c r="K105" s="232"/>
    </row>
    <row r="106" spans="1:18" ht="26.25">
      <c r="A106" s="193" t="s">
        <v>334</v>
      </c>
      <c r="B106" s="194"/>
      <c r="C106" s="195"/>
      <c r="D106" s="195"/>
      <c r="E106" s="195"/>
      <c r="F106" s="195"/>
      <c r="G106" s="195"/>
      <c r="H106" s="195"/>
      <c r="J106" s="197"/>
      <c r="K106" s="193"/>
      <c r="L106" s="194"/>
      <c r="M106" s="195"/>
      <c r="N106" s="195" t="s">
        <v>334</v>
      </c>
      <c r="O106" s="195"/>
      <c r="P106" s="195"/>
      <c r="Q106" s="195"/>
      <c r="R106" s="195"/>
    </row>
    <row r="107" spans="1:18" s="202" customFormat="1" ht="27" customHeight="1" thickBot="1">
      <c r="A107" s="274" t="s">
        <v>239</v>
      </c>
      <c r="B107" s="198"/>
      <c r="C107" s="199"/>
      <c r="D107" s="198"/>
      <c r="E107" s="198"/>
      <c r="F107" s="200" t="s">
        <v>184</v>
      </c>
      <c r="G107" s="198"/>
      <c r="H107" s="201" t="s">
        <v>185</v>
      </c>
      <c r="J107" s="203"/>
      <c r="K107" s="274" t="s">
        <v>240</v>
      </c>
      <c r="L107" s="198"/>
      <c r="M107" s="199"/>
      <c r="N107" s="198"/>
      <c r="O107" s="198"/>
      <c r="P107" s="200" t="s">
        <v>184</v>
      </c>
      <c r="Q107" s="198"/>
      <c r="R107" s="201" t="s">
        <v>185</v>
      </c>
    </row>
    <row r="108" spans="1:18" ht="36" customHeight="1" thickBot="1">
      <c r="A108" s="276" t="s">
        <v>216</v>
      </c>
      <c r="B108" s="471">
        <f>IF('②選手情報入力'!$I$17="","",'②選手情報入力'!$I$17)</f>
      </c>
      <c r="C108" s="472"/>
      <c r="D108" s="472"/>
      <c r="E108" s="472"/>
      <c r="F108" s="472"/>
      <c r="G108" s="472"/>
      <c r="H108" s="473"/>
      <c r="J108" s="197"/>
      <c r="K108" s="276" t="s">
        <v>216</v>
      </c>
      <c r="L108" s="471">
        <f>IF('②選手情報入力'!$K$17="","",'②選手情報入力'!$K$17)</f>
      </c>
      <c r="M108" s="472"/>
      <c r="N108" s="472"/>
      <c r="O108" s="472"/>
      <c r="P108" s="472"/>
      <c r="Q108" s="472"/>
      <c r="R108" s="473"/>
    </row>
    <row r="109" spans="1:18" ht="22.5" customHeight="1">
      <c r="A109" s="277" t="s">
        <v>5</v>
      </c>
      <c r="B109" s="278" t="s">
        <v>186</v>
      </c>
      <c r="C109" s="448">
        <f>IF('②選手情報入力'!$E$17="","",'②選手情報入力'!$E$17)</f>
      </c>
      <c r="D109" s="449"/>
      <c r="E109" s="450"/>
      <c r="F109" s="279" t="s">
        <v>187</v>
      </c>
      <c r="G109" s="280"/>
      <c r="H109" s="281"/>
      <c r="J109" s="197"/>
      <c r="K109" s="277" t="s">
        <v>5</v>
      </c>
      <c r="L109" s="278" t="s">
        <v>186</v>
      </c>
      <c r="M109" s="448">
        <f>IF('②選手情報入力'!$E$17="","",'②選手情報入力'!$E$17)</f>
      </c>
      <c r="N109" s="449"/>
      <c r="O109" s="450"/>
      <c r="P109" s="279" t="s">
        <v>187</v>
      </c>
      <c r="Q109" s="280"/>
      <c r="R109" s="281"/>
    </row>
    <row r="110" spans="1:18" ht="40.5" customHeight="1" thickBot="1">
      <c r="A110" s="282">
        <f>IF('②選手情報入力'!$C$17="","",'②選手情報入力'!$C$17)</f>
      </c>
      <c r="B110" s="283" t="s">
        <v>188</v>
      </c>
      <c r="C110" s="451">
        <f>IF('②選手情報入力'!$D$17="","",'②選手情報入力'!$D$17)</f>
      </c>
      <c r="D110" s="452"/>
      <c r="E110" s="453"/>
      <c r="F110" s="454">
        <f>'①学校情報入力'!$D$5</f>
        <v>0</v>
      </c>
      <c r="G110" s="455"/>
      <c r="H110" s="456"/>
      <c r="J110" s="197"/>
      <c r="K110" s="282">
        <f>IF('②選手情報入力'!$C$17="","",'②選手情報入力'!$C$17)</f>
      </c>
      <c r="L110" s="283" t="s">
        <v>188</v>
      </c>
      <c r="M110" s="451">
        <f>IF('②選手情報入力'!$D$17="","",'②選手情報入力'!$D$17)</f>
      </c>
      <c r="N110" s="452"/>
      <c r="O110" s="453"/>
      <c r="P110" s="454">
        <f>'①学校情報入力'!$D$5</f>
        <v>0</v>
      </c>
      <c r="Q110" s="455"/>
      <c r="R110" s="456"/>
    </row>
    <row r="111" spans="1:18" ht="30.75" customHeight="1">
      <c r="A111" s="205"/>
      <c r="B111" s="206" t="s">
        <v>189</v>
      </c>
      <c r="C111" s="204"/>
      <c r="D111" s="275" t="s">
        <v>226</v>
      </c>
      <c r="E111" s="207" t="s">
        <v>190</v>
      </c>
      <c r="F111" s="207" t="s">
        <v>191</v>
      </c>
      <c r="G111" s="207"/>
      <c r="H111" s="208" t="s">
        <v>192</v>
      </c>
      <c r="J111" s="197"/>
      <c r="K111" s="205"/>
      <c r="L111" s="206" t="s">
        <v>189</v>
      </c>
      <c r="M111" s="204"/>
      <c r="N111" s="275" t="s">
        <v>226</v>
      </c>
      <c r="O111" s="207" t="s">
        <v>190</v>
      </c>
      <c r="P111" s="207" t="s">
        <v>191</v>
      </c>
      <c r="Q111" s="207"/>
      <c r="R111" s="208" t="s">
        <v>192</v>
      </c>
    </row>
    <row r="112" spans="1:18" ht="27" customHeight="1">
      <c r="A112" s="209" t="s">
        <v>193</v>
      </c>
      <c r="B112" s="457"/>
      <c r="C112" s="458"/>
      <c r="D112" s="461"/>
      <c r="E112" s="463"/>
      <c r="F112" s="465" t="s">
        <v>227</v>
      </c>
      <c r="G112" s="466"/>
      <c r="H112" s="467"/>
      <c r="J112" s="197"/>
      <c r="K112" s="209" t="s">
        <v>193</v>
      </c>
      <c r="L112" s="457"/>
      <c r="M112" s="458"/>
      <c r="N112" s="461"/>
      <c r="O112" s="463"/>
      <c r="P112" s="465" t="s">
        <v>228</v>
      </c>
      <c r="Q112" s="466"/>
      <c r="R112" s="467"/>
    </row>
    <row r="113" spans="1:18" ht="38.25" customHeight="1">
      <c r="A113" s="210" t="s">
        <v>194</v>
      </c>
      <c r="B113" s="459"/>
      <c r="C113" s="460"/>
      <c r="D113" s="462"/>
      <c r="E113" s="464"/>
      <c r="F113" s="469">
        <f>IF('②選手情報入力'!J17="","",'②選手情報入力'!J17)</f>
      </c>
      <c r="G113" s="470"/>
      <c r="H113" s="468"/>
      <c r="J113" s="197"/>
      <c r="K113" s="210" t="s">
        <v>194</v>
      </c>
      <c r="L113" s="459"/>
      <c r="M113" s="460"/>
      <c r="N113" s="462"/>
      <c r="O113" s="464"/>
      <c r="P113" s="469">
        <f>IF('②選手情報入力'!L17="","",'②選手情報入力'!L17)</f>
      </c>
      <c r="Q113" s="470"/>
      <c r="R113" s="468"/>
    </row>
    <row r="114" spans="1:18" ht="36" customHeight="1" thickBot="1">
      <c r="A114" s="211" t="s">
        <v>195</v>
      </c>
      <c r="B114" s="212" t="s">
        <v>196</v>
      </c>
      <c r="C114" s="213"/>
      <c r="D114" s="212" t="s">
        <v>197</v>
      </c>
      <c r="E114" s="214" t="s">
        <v>198</v>
      </c>
      <c r="F114" s="212" t="s">
        <v>199</v>
      </c>
      <c r="G114" s="215" t="s">
        <v>200</v>
      </c>
      <c r="H114" s="216" t="s">
        <v>201</v>
      </c>
      <c r="J114" s="197"/>
      <c r="K114" s="211" t="s">
        <v>195</v>
      </c>
      <c r="L114" s="212" t="s">
        <v>196</v>
      </c>
      <c r="M114" s="213"/>
      <c r="N114" s="212" t="s">
        <v>197</v>
      </c>
      <c r="O114" s="214" t="s">
        <v>198</v>
      </c>
      <c r="P114" s="212" t="s">
        <v>199</v>
      </c>
      <c r="Q114" s="215" t="s">
        <v>200</v>
      </c>
      <c r="R114" s="216" t="s">
        <v>201</v>
      </c>
    </row>
    <row r="115" spans="1:18" ht="6" customHeight="1">
      <c r="A115" s="217"/>
      <c r="B115" s="218"/>
      <c r="C115" s="218"/>
      <c r="D115" s="218"/>
      <c r="E115" s="218"/>
      <c r="F115" s="218"/>
      <c r="G115" s="218"/>
      <c r="H115" s="219"/>
      <c r="J115" s="197"/>
      <c r="K115" s="217"/>
      <c r="L115" s="218"/>
      <c r="M115" s="218"/>
      <c r="N115" s="218"/>
      <c r="O115" s="218"/>
      <c r="P115" s="218"/>
      <c r="Q115" s="218"/>
      <c r="R115" s="219"/>
    </row>
    <row r="116" spans="1:18" ht="25.5" customHeight="1">
      <c r="A116" s="220" t="s">
        <v>202</v>
      </c>
      <c r="B116" s="221"/>
      <c r="C116" s="221"/>
      <c r="D116" s="221"/>
      <c r="E116" s="221"/>
      <c r="F116" s="222"/>
      <c r="G116" s="222"/>
      <c r="H116" s="223" t="s">
        <v>223</v>
      </c>
      <c r="J116" s="197"/>
      <c r="K116" s="220" t="s">
        <v>202</v>
      </c>
      <c r="L116" s="221"/>
      <c r="M116" s="221"/>
      <c r="N116" s="221"/>
      <c r="O116" s="221"/>
      <c r="P116" s="222"/>
      <c r="Q116" s="222"/>
      <c r="R116" s="223" t="s">
        <v>223</v>
      </c>
    </row>
    <row r="117" spans="1:18" ht="25.5" customHeight="1">
      <c r="A117" s="220" t="s">
        <v>203</v>
      </c>
      <c r="B117" s="221"/>
      <c r="C117" s="221"/>
      <c r="D117" s="221"/>
      <c r="E117" s="221"/>
      <c r="F117" s="222"/>
      <c r="G117" s="222"/>
      <c r="H117" s="224" t="s">
        <v>224</v>
      </c>
      <c r="J117" s="197"/>
      <c r="K117" s="220" t="s">
        <v>203</v>
      </c>
      <c r="L117" s="221"/>
      <c r="M117" s="221"/>
      <c r="N117" s="221"/>
      <c r="O117" s="221"/>
      <c r="P117" s="222"/>
      <c r="Q117" s="222"/>
      <c r="R117" s="224" t="s">
        <v>224</v>
      </c>
    </row>
    <row r="118" spans="1:18" ht="25.5" customHeight="1">
      <c r="A118" s="196" t="s">
        <v>204</v>
      </c>
      <c r="B118" s="221"/>
      <c r="C118" s="221"/>
      <c r="D118" s="221"/>
      <c r="E118" s="221"/>
      <c r="F118" s="222"/>
      <c r="G118" s="222"/>
      <c r="H118" s="225" t="s">
        <v>225</v>
      </c>
      <c r="J118" s="197"/>
      <c r="K118" s="196" t="s">
        <v>204</v>
      </c>
      <c r="L118" s="221"/>
      <c r="M118" s="221"/>
      <c r="N118" s="221"/>
      <c r="O118" s="221"/>
      <c r="P118" s="222"/>
      <c r="Q118" s="222"/>
      <c r="R118" s="225" t="s">
        <v>225</v>
      </c>
    </row>
    <row r="119" spans="1:18" ht="60.75" customHeight="1">
      <c r="A119" s="226" t="s">
        <v>332</v>
      </c>
      <c r="B119" s="227"/>
      <c r="C119" s="227"/>
      <c r="D119" s="227"/>
      <c r="E119" s="227"/>
      <c r="F119" s="228"/>
      <c r="G119" s="228"/>
      <c r="H119" s="229"/>
      <c r="I119" s="230"/>
      <c r="J119" s="231"/>
      <c r="K119" s="226" t="s">
        <v>332</v>
      </c>
      <c r="L119" s="227"/>
      <c r="M119" s="227"/>
      <c r="N119" s="227"/>
      <c r="O119" s="227"/>
      <c r="P119" s="228"/>
      <c r="Q119" s="228"/>
      <c r="R119" s="229"/>
    </row>
    <row r="120" spans="1:18" ht="26.25">
      <c r="A120" s="193" t="s">
        <v>334</v>
      </c>
      <c r="B120" s="194"/>
      <c r="C120" s="195"/>
      <c r="D120" s="195"/>
      <c r="E120" s="195"/>
      <c r="F120" s="195"/>
      <c r="G120" s="195"/>
      <c r="H120" s="195"/>
      <c r="J120" s="197"/>
      <c r="K120" s="193" t="s">
        <v>334</v>
      </c>
      <c r="L120" s="194"/>
      <c r="M120" s="195"/>
      <c r="N120" s="195"/>
      <c r="O120" s="195"/>
      <c r="P120" s="195"/>
      <c r="Q120" s="195"/>
      <c r="R120" s="195"/>
    </row>
    <row r="121" spans="1:18" s="202" customFormat="1" ht="27" customHeight="1" thickBot="1">
      <c r="A121" s="274" t="s">
        <v>241</v>
      </c>
      <c r="B121" s="198"/>
      <c r="C121" s="199"/>
      <c r="D121" s="198"/>
      <c r="E121" s="198"/>
      <c r="F121" s="200" t="s">
        <v>184</v>
      </c>
      <c r="G121" s="198"/>
      <c r="H121" s="201" t="s">
        <v>185</v>
      </c>
      <c r="J121" s="203"/>
      <c r="K121" s="274" t="s">
        <v>242</v>
      </c>
      <c r="L121" s="198"/>
      <c r="M121" s="199"/>
      <c r="N121" s="198"/>
      <c r="O121" s="198"/>
      <c r="P121" s="200" t="s">
        <v>184</v>
      </c>
      <c r="Q121" s="198"/>
      <c r="R121" s="201" t="s">
        <v>185</v>
      </c>
    </row>
    <row r="122" spans="1:18" ht="36" customHeight="1" thickBot="1">
      <c r="A122" s="276" t="s">
        <v>216</v>
      </c>
      <c r="B122" s="471">
        <f>IF('②選手情報入力'!$I$18="","",'②選手情報入力'!$I$18)</f>
      </c>
      <c r="C122" s="472"/>
      <c r="D122" s="472"/>
      <c r="E122" s="472"/>
      <c r="F122" s="472"/>
      <c r="G122" s="472"/>
      <c r="H122" s="473"/>
      <c r="J122" s="197"/>
      <c r="K122" s="276" t="s">
        <v>216</v>
      </c>
      <c r="L122" s="471">
        <f>IF('②選手情報入力'!$K$18="","",'②選手情報入力'!$K$18)</f>
      </c>
      <c r="M122" s="472"/>
      <c r="N122" s="472"/>
      <c r="O122" s="472"/>
      <c r="P122" s="472"/>
      <c r="Q122" s="472"/>
      <c r="R122" s="473"/>
    </row>
    <row r="123" spans="1:18" ht="22.5" customHeight="1">
      <c r="A123" s="277" t="s">
        <v>5</v>
      </c>
      <c r="B123" s="278" t="s">
        <v>186</v>
      </c>
      <c r="C123" s="448">
        <f>IF('②選手情報入力'!$E$18="","",'②選手情報入力'!$E$18)</f>
      </c>
      <c r="D123" s="449"/>
      <c r="E123" s="450"/>
      <c r="F123" s="279" t="s">
        <v>187</v>
      </c>
      <c r="G123" s="280"/>
      <c r="H123" s="281"/>
      <c r="J123" s="197"/>
      <c r="K123" s="277" t="s">
        <v>5</v>
      </c>
      <c r="L123" s="278" t="s">
        <v>186</v>
      </c>
      <c r="M123" s="448">
        <f>IF('②選手情報入力'!$E$18="","",'②選手情報入力'!$E$18)</f>
      </c>
      <c r="N123" s="449"/>
      <c r="O123" s="450"/>
      <c r="P123" s="279" t="s">
        <v>187</v>
      </c>
      <c r="Q123" s="280"/>
      <c r="R123" s="281"/>
    </row>
    <row r="124" spans="1:18" ht="40.5" customHeight="1" thickBot="1">
      <c r="A124" s="282">
        <f>IF('②選手情報入力'!$C$18="","",'②選手情報入力'!$C$18)</f>
      </c>
      <c r="B124" s="283" t="s">
        <v>188</v>
      </c>
      <c r="C124" s="451">
        <f>IF('②選手情報入力'!$D$18="","",'②選手情報入力'!$D$18)</f>
      </c>
      <c r="D124" s="452"/>
      <c r="E124" s="453"/>
      <c r="F124" s="454">
        <f>'①学校情報入力'!$D$5</f>
        <v>0</v>
      </c>
      <c r="G124" s="455"/>
      <c r="H124" s="456"/>
      <c r="J124" s="197"/>
      <c r="K124" s="282">
        <f>IF('②選手情報入力'!$C$18="","",'②選手情報入力'!$C$18)</f>
      </c>
      <c r="L124" s="283" t="s">
        <v>188</v>
      </c>
      <c r="M124" s="451">
        <f>IF('②選手情報入力'!$D$18="","",'②選手情報入力'!$D$18)</f>
      </c>
      <c r="N124" s="452"/>
      <c r="O124" s="453"/>
      <c r="P124" s="454">
        <f>'①学校情報入力'!$D$5</f>
        <v>0</v>
      </c>
      <c r="Q124" s="455"/>
      <c r="R124" s="456"/>
    </row>
    <row r="125" spans="1:18" ht="30.75" customHeight="1">
      <c r="A125" s="205"/>
      <c r="B125" s="206" t="s">
        <v>189</v>
      </c>
      <c r="C125" s="204"/>
      <c r="D125" s="275" t="s">
        <v>222</v>
      </c>
      <c r="E125" s="207" t="s">
        <v>190</v>
      </c>
      <c r="F125" s="207" t="s">
        <v>191</v>
      </c>
      <c r="G125" s="207"/>
      <c r="H125" s="208" t="s">
        <v>192</v>
      </c>
      <c r="J125" s="197"/>
      <c r="K125" s="205"/>
      <c r="L125" s="206" t="s">
        <v>189</v>
      </c>
      <c r="M125" s="204"/>
      <c r="N125" s="275" t="s">
        <v>222</v>
      </c>
      <c r="O125" s="207" t="s">
        <v>190</v>
      </c>
      <c r="P125" s="207" t="s">
        <v>191</v>
      </c>
      <c r="Q125" s="207"/>
      <c r="R125" s="208" t="s">
        <v>192</v>
      </c>
    </row>
    <row r="126" spans="1:18" ht="27" customHeight="1">
      <c r="A126" s="209" t="s">
        <v>193</v>
      </c>
      <c r="B126" s="457"/>
      <c r="C126" s="458"/>
      <c r="D126" s="461"/>
      <c r="E126" s="463"/>
      <c r="F126" s="465" t="s">
        <v>205</v>
      </c>
      <c r="G126" s="466"/>
      <c r="H126" s="467"/>
      <c r="J126" s="197"/>
      <c r="K126" s="209" t="s">
        <v>193</v>
      </c>
      <c r="L126" s="457"/>
      <c r="M126" s="458"/>
      <c r="N126" s="461"/>
      <c r="O126" s="463"/>
      <c r="P126" s="465" t="s">
        <v>205</v>
      </c>
      <c r="Q126" s="466"/>
      <c r="R126" s="467"/>
    </row>
    <row r="127" spans="1:18" ht="38.25" customHeight="1">
      <c r="A127" s="210" t="s">
        <v>194</v>
      </c>
      <c r="B127" s="459"/>
      <c r="C127" s="460"/>
      <c r="D127" s="462"/>
      <c r="E127" s="464"/>
      <c r="F127" s="469">
        <f>IF('②選手情報入力'!J18="","",'②選手情報入力'!J18)</f>
      </c>
      <c r="G127" s="470"/>
      <c r="H127" s="468"/>
      <c r="J127" s="197"/>
      <c r="K127" s="210" t="s">
        <v>194</v>
      </c>
      <c r="L127" s="459"/>
      <c r="M127" s="460"/>
      <c r="N127" s="462"/>
      <c r="O127" s="464"/>
      <c r="P127" s="469">
        <f>IF('②選手情報入力'!L18="","",'②選手情報入力'!L18)</f>
      </c>
      <c r="Q127" s="470"/>
      <c r="R127" s="468"/>
    </row>
    <row r="128" spans="1:18" ht="36" customHeight="1" thickBot="1">
      <c r="A128" s="211" t="s">
        <v>195</v>
      </c>
      <c r="B128" s="212" t="s">
        <v>196</v>
      </c>
      <c r="C128" s="213"/>
      <c r="D128" s="212" t="s">
        <v>197</v>
      </c>
      <c r="E128" s="214" t="s">
        <v>198</v>
      </c>
      <c r="F128" s="212" t="s">
        <v>199</v>
      </c>
      <c r="G128" s="215" t="s">
        <v>200</v>
      </c>
      <c r="H128" s="216" t="s">
        <v>201</v>
      </c>
      <c r="J128" s="197"/>
      <c r="K128" s="211" t="s">
        <v>195</v>
      </c>
      <c r="L128" s="212" t="s">
        <v>196</v>
      </c>
      <c r="M128" s="213"/>
      <c r="N128" s="212" t="s">
        <v>197</v>
      </c>
      <c r="O128" s="214" t="s">
        <v>198</v>
      </c>
      <c r="P128" s="212" t="s">
        <v>199</v>
      </c>
      <c r="Q128" s="215" t="s">
        <v>200</v>
      </c>
      <c r="R128" s="216" t="s">
        <v>201</v>
      </c>
    </row>
    <row r="129" spans="1:18" ht="6" customHeight="1">
      <c r="A129" s="217"/>
      <c r="B129" s="218"/>
      <c r="C129" s="218"/>
      <c r="D129" s="218"/>
      <c r="E129" s="218"/>
      <c r="F129" s="218"/>
      <c r="G129" s="218"/>
      <c r="H129" s="219"/>
      <c r="J129" s="197"/>
      <c r="K129" s="217"/>
      <c r="L129" s="218"/>
      <c r="M129" s="218"/>
      <c r="N129" s="218"/>
      <c r="O129" s="218"/>
      <c r="P129" s="218"/>
      <c r="Q129" s="218"/>
      <c r="R129" s="219"/>
    </row>
    <row r="130" spans="1:18" ht="25.5" customHeight="1">
      <c r="A130" s="220" t="s">
        <v>202</v>
      </c>
      <c r="B130" s="221"/>
      <c r="C130" s="221"/>
      <c r="D130" s="221"/>
      <c r="E130" s="221"/>
      <c r="F130" s="222"/>
      <c r="G130" s="222"/>
      <c r="H130" s="223" t="s">
        <v>223</v>
      </c>
      <c r="J130" s="197"/>
      <c r="K130" s="220" t="s">
        <v>202</v>
      </c>
      <c r="L130" s="221"/>
      <c r="M130" s="221"/>
      <c r="N130" s="221"/>
      <c r="O130" s="221"/>
      <c r="P130" s="222"/>
      <c r="Q130" s="222"/>
      <c r="R130" s="223" t="s">
        <v>223</v>
      </c>
    </row>
    <row r="131" spans="1:18" ht="25.5" customHeight="1">
      <c r="A131" s="220" t="s">
        <v>203</v>
      </c>
      <c r="B131" s="221"/>
      <c r="C131" s="221"/>
      <c r="D131" s="221"/>
      <c r="E131" s="221"/>
      <c r="F131" s="222"/>
      <c r="G131" s="222"/>
      <c r="H131" s="224" t="s">
        <v>224</v>
      </c>
      <c r="J131" s="197"/>
      <c r="K131" s="220" t="s">
        <v>203</v>
      </c>
      <c r="L131" s="221"/>
      <c r="M131" s="221"/>
      <c r="N131" s="221"/>
      <c r="O131" s="221"/>
      <c r="P131" s="222"/>
      <c r="Q131" s="222"/>
      <c r="R131" s="224" t="s">
        <v>224</v>
      </c>
    </row>
    <row r="132" spans="1:18" ht="25.5" customHeight="1">
      <c r="A132" s="196" t="s">
        <v>204</v>
      </c>
      <c r="B132" s="221"/>
      <c r="C132" s="221"/>
      <c r="D132" s="221"/>
      <c r="E132" s="221"/>
      <c r="F132" s="222"/>
      <c r="G132" s="222"/>
      <c r="H132" s="225" t="s">
        <v>225</v>
      </c>
      <c r="J132" s="197"/>
      <c r="K132" s="196" t="s">
        <v>204</v>
      </c>
      <c r="L132" s="221"/>
      <c r="M132" s="221"/>
      <c r="N132" s="221"/>
      <c r="O132" s="221"/>
      <c r="P132" s="222"/>
      <c r="Q132" s="222"/>
      <c r="R132" s="225" t="s">
        <v>225</v>
      </c>
    </row>
    <row r="133" spans="1:18" ht="60.75" customHeight="1">
      <c r="A133" s="311" t="s">
        <v>333</v>
      </c>
      <c r="B133" s="227"/>
      <c r="C133" s="227"/>
      <c r="D133" s="227"/>
      <c r="E133" s="227"/>
      <c r="F133" s="228"/>
      <c r="G133" s="228"/>
      <c r="H133" s="229"/>
      <c r="I133" s="230"/>
      <c r="J133" s="231"/>
      <c r="K133" s="311" t="s">
        <v>333</v>
      </c>
      <c r="L133" s="227"/>
      <c r="M133" s="227"/>
      <c r="N133" s="227"/>
      <c r="O133" s="227"/>
      <c r="P133" s="228"/>
      <c r="Q133" s="228"/>
      <c r="R133" s="229"/>
    </row>
    <row r="134" spans="10:11" ht="64.5" customHeight="1">
      <c r="J134" s="197"/>
      <c r="K134" s="232"/>
    </row>
    <row r="135" spans="1:18" ht="26.25">
      <c r="A135" s="193" t="s">
        <v>334</v>
      </c>
      <c r="B135" s="194"/>
      <c r="C135" s="195"/>
      <c r="D135" s="195"/>
      <c r="E135" s="195"/>
      <c r="F135" s="195"/>
      <c r="G135" s="195"/>
      <c r="H135" s="195"/>
      <c r="J135" s="197"/>
      <c r="K135" s="193"/>
      <c r="L135" s="194"/>
      <c r="M135" s="195"/>
      <c r="N135" s="195" t="s">
        <v>334</v>
      </c>
      <c r="O135" s="195"/>
      <c r="P135" s="195"/>
      <c r="Q135" s="195"/>
      <c r="R135" s="195"/>
    </row>
    <row r="136" spans="1:18" s="202" customFormat="1" ht="27" customHeight="1" thickBot="1">
      <c r="A136" s="274" t="s">
        <v>243</v>
      </c>
      <c r="B136" s="198"/>
      <c r="C136" s="199"/>
      <c r="D136" s="198"/>
      <c r="E136" s="198"/>
      <c r="F136" s="200" t="s">
        <v>184</v>
      </c>
      <c r="G136" s="198"/>
      <c r="H136" s="201" t="s">
        <v>185</v>
      </c>
      <c r="J136" s="203"/>
      <c r="K136" s="274" t="s">
        <v>244</v>
      </c>
      <c r="L136" s="198"/>
      <c r="M136" s="199"/>
      <c r="N136" s="198"/>
      <c r="O136" s="198"/>
      <c r="P136" s="200" t="s">
        <v>184</v>
      </c>
      <c r="Q136" s="198"/>
      <c r="R136" s="201" t="s">
        <v>185</v>
      </c>
    </row>
    <row r="137" spans="1:18" ht="36" customHeight="1" thickBot="1">
      <c r="A137" s="276" t="s">
        <v>216</v>
      </c>
      <c r="B137" s="471">
        <f>IF('②選手情報入力'!$I$19="","",'②選手情報入力'!$I$19)</f>
      </c>
      <c r="C137" s="472"/>
      <c r="D137" s="472"/>
      <c r="E137" s="472"/>
      <c r="F137" s="472"/>
      <c r="G137" s="472"/>
      <c r="H137" s="473"/>
      <c r="J137" s="197"/>
      <c r="K137" s="276" t="s">
        <v>216</v>
      </c>
      <c r="L137" s="471">
        <f>IF('②選手情報入力'!$K$19="","",'②選手情報入力'!$K$19)</f>
      </c>
      <c r="M137" s="472"/>
      <c r="N137" s="472"/>
      <c r="O137" s="472"/>
      <c r="P137" s="472"/>
      <c r="Q137" s="472"/>
      <c r="R137" s="473"/>
    </row>
    <row r="138" spans="1:18" ht="22.5" customHeight="1">
      <c r="A138" s="277" t="s">
        <v>5</v>
      </c>
      <c r="B138" s="278" t="s">
        <v>186</v>
      </c>
      <c r="C138" s="448">
        <f>IF('②選手情報入力'!$E$19="","",'②選手情報入力'!$E$19)</f>
      </c>
      <c r="D138" s="449"/>
      <c r="E138" s="450"/>
      <c r="F138" s="279" t="s">
        <v>187</v>
      </c>
      <c r="G138" s="280"/>
      <c r="H138" s="281"/>
      <c r="J138" s="197"/>
      <c r="K138" s="277" t="s">
        <v>5</v>
      </c>
      <c r="L138" s="278" t="s">
        <v>186</v>
      </c>
      <c r="M138" s="448">
        <f>IF('②選手情報入力'!$E$19="","",'②選手情報入力'!$E$19)</f>
      </c>
      <c r="N138" s="449"/>
      <c r="O138" s="450"/>
      <c r="P138" s="279" t="s">
        <v>187</v>
      </c>
      <c r="Q138" s="280"/>
      <c r="R138" s="281"/>
    </row>
    <row r="139" spans="1:18" ht="40.5" customHeight="1" thickBot="1">
      <c r="A139" s="282">
        <f>IF('②選手情報入力'!$C$19="","",'②選手情報入力'!$C$19)</f>
      </c>
      <c r="B139" s="283" t="s">
        <v>188</v>
      </c>
      <c r="C139" s="451">
        <f>IF('②選手情報入力'!$D$19="","",'②選手情報入力'!$D$19)</f>
      </c>
      <c r="D139" s="452"/>
      <c r="E139" s="453"/>
      <c r="F139" s="454">
        <f>'①学校情報入力'!$D$5</f>
        <v>0</v>
      </c>
      <c r="G139" s="455"/>
      <c r="H139" s="456"/>
      <c r="J139" s="197"/>
      <c r="K139" s="282">
        <f>IF('②選手情報入力'!$C$19="","",'②選手情報入力'!$C$19)</f>
      </c>
      <c r="L139" s="283" t="s">
        <v>188</v>
      </c>
      <c r="M139" s="451">
        <f>IF('②選手情報入力'!$D$19="","",'②選手情報入力'!$D$19)</f>
      </c>
      <c r="N139" s="452"/>
      <c r="O139" s="453"/>
      <c r="P139" s="454">
        <f>'①学校情報入力'!$D$5</f>
        <v>0</v>
      </c>
      <c r="Q139" s="455"/>
      <c r="R139" s="456"/>
    </row>
    <row r="140" spans="1:18" ht="30.75" customHeight="1">
      <c r="A140" s="205"/>
      <c r="B140" s="206" t="s">
        <v>189</v>
      </c>
      <c r="C140" s="204"/>
      <c r="D140" s="275" t="s">
        <v>226</v>
      </c>
      <c r="E140" s="207" t="s">
        <v>190</v>
      </c>
      <c r="F140" s="207" t="s">
        <v>191</v>
      </c>
      <c r="G140" s="207"/>
      <c r="H140" s="208" t="s">
        <v>192</v>
      </c>
      <c r="J140" s="197"/>
      <c r="K140" s="205"/>
      <c r="L140" s="206" t="s">
        <v>189</v>
      </c>
      <c r="M140" s="204"/>
      <c r="N140" s="275" t="s">
        <v>226</v>
      </c>
      <c r="O140" s="207" t="s">
        <v>190</v>
      </c>
      <c r="P140" s="207" t="s">
        <v>191</v>
      </c>
      <c r="Q140" s="207"/>
      <c r="R140" s="208" t="s">
        <v>192</v>
      </c>
    </row>
    <row r="141" spans="1:18" ht="27" customHeight="1">
      <c r="A141" s="209" t="s">
        <v>193</v>
      </c>
      <c r="B141" s="457"/>
      <c r="C141" s="458"/>
      <c r="D141" s="461"/>
      <c r="E141" s="463"/>
      <c r="F141" s="465" t="s">
        <v>205</v>
      </c>
      <c r="G141" s="466"/>
      <c r="H141" s="467"/>
      <c r="J141" s="197"/>
      <c r="K141" s="209" t="s">
        <v>193</v>
      </c>
      <c r="L141" s="457"/>
      <c r="M141" s="458"/>
      <c r="N141" s="461"/>
      <c r="O141" s="463"/>
      <c r="P141" s="465" t="s">
        <v>205</v>
      </c>
      <c r="Q141" s="466"/>
      <c r="R141" s="467"/>
    </row>
    <row r="142" spans="1:18" ht="38.25" customHeight="1">
      <c r="A142" s="210" t="s">
        <v>194</v>
      </c>
      <c r="B142" s="459"/>
      <c r="C142" s="460"/>
      <c r="D142" s="462"/>
      <c r="E142" s="464"/>
      <c r="F142" s="469">
        <f>IF('②選手情報入力'!J19="","",'②選手情報入力'!J19)</f>
      </c>
      <c r="G142" s="470"/>
      <c r="H142" s="468"/>
      <c r="J142" s="197"/>
      <c r="K142" s="210" t="s">
        <v>194</v>
      </c>
      <c r="L142" s="459"/>
      <c r="M142" s="460"/>
      <c r="N142" s="462"/>
      <c r="O142" s="464"/>
      <c r="P142" s="469">
        <f>IF('②選手情報入力'!L19="","",'②選手情報入力'!L19)</f>
      </c>
      <c r="Q142" s="470"/>
      <c r="R142" s="468"/>
    </row>
    <row r="143" spans="1:18" ht="36" customHeight="1" thickBot="1">
      <c r="A143" s="211" t="s">
        <v>195</v>
      </c>
      <c r="B143" s="212" t="s">
        <v>196</v>
      </c>
      <c r="C143" s="213"/>
      <c r="D143" s="212" t="s">
        <v>197</v>
      </c>
      <c r="E143" s="214" t="s">
        <v>198</v>
      </c>
      <c r="F143" s="212" t="s">
        <v>199</v>
      </c>
      <c r="G143" s="215" t="s">
        <v>200</v>
      </c>
      <c r="H143" s="216" t="s">
        <v>201</v>
      </c>
      <c r="J143" s="197"/>
      <c r="K143" s="211" t="s">
        <v>195</v>
      </c>
      <c r="L143" s="212" t="s">
        <v>196</v>
      </c>
      <c r="M143" s="213"/>
      <c r="N143" s="212" t="s">
        <v>197</v>
      </c>
      <c r="O143" s="214" t="s">
        <v>198</v>
      </c>
      <c r="P143" s="212" t="s">
        <v>199</v>
      </c>
      <c r="Q143" s="215" t="s">
        <v>200</v>
      </c>
      <c r="R143" s="216" t="s">
        <v>201</v>
      </c>
    </row>
    <row r="144" spans="1:18" ht="6" customHeight="1">
      <c r="A144" s="217"/>
      <c r="B144" s="218"/>
      <c r="C144" s="218"/>
      <c r="D144" s="218"/>
      <c r="E144" s="218"/>
      <c r="F144" s="218"/>
      <c r="G144" s="218"/>
      <c r="H144" s="219"/>
      <c r="J144" s="197"/>
      <c r="K144" s="217"/>
      <c r="L144" s="218"/>
      <c r="M144" s="218"/>
      <c r="N144" s="218"/>
      <c r="O144" s="218"/>
      <c r="P144" s="218"/>
      <c r="Q144" s="218"/>
      <c r="R144" s="219"/>
    </row>
    <row r="145" spans="1:18" ht="25.5" customHeight="1">
      <c r="A145" s="220" t="s">
        <v>202</v>
      </c>
      <c r="B145" s="221"/>
      <c r="C145" s="221"/>
      <c r="D145" s="221"/>
      <c r="E145" s="221"/>
      <c r="F145" s="222"/>
      <c r="G145" s="222"/>
      <c r="H145" s="223" t="s">
        <v>223</v>
      </c>
      <c r="J145" s="197"/>
      <c r="K145" s="220" t="s">
        <v>202</v>
      </c>
      <c r="L145" s="221"/>
      <c r="M145" s="221"/>
      <c r="N145" s="221"/>
      <c r="O145" s="221"/>
      <c r="P145" s="222"/>
      <c r="Q145" s="222"/>
      <c r="R145" s="223" t="s">
        <v>223</v>
      </c>
    </row>
    <row r="146" spans="1:18" ht="25.5" customHeight="1">
      <c r="A146" s="220" t="s">
        <v>203</v>
      </c>
      <c r="B146" s="221"/>
      <c r="C146" s="221"/>
      <c r="D146" s="221"/>
      <c r="E146" s="221"/>
      <c r="F146" s="222"/>
      <c r="G146" s="222"/>
      <c r="H146" s="224" t="s">
        <v>224</v>
      </c>
      <c r="J146" s="197"/>
      <c r="K146" s="220" t="s">
        <v>203</v>
      </c>
      <c r="L146" s="221"/>
      <c r="M146" s="221"/>
      <c r="N146" s="221"/>
      <c r="O146" s="221"/>
      <c r="P146" s="222"/>
      <c r="Q146" s="222"/>
      <c r="R146" s="224" t="s">
        <v>224</v>
      </c>
    </row>
    <row r="147" spans="1:18" ht="25.5" customHeight="1">
      <c r="A147" s="196" t="s">
        <v>204</v>
      </c>
      <c r="B147" s="221"/>
      <c r="C147" s="221"/>
      <c r="D147" s="221"/>
      <c r="E147" s="221"/>
      <c r="F147" s="222"/>
      <c r="G147" s="222"/>
      <c r="H147" s="225" t="s">
        <v>225</v>
      </c>
      <c r="J147" s="197"/>
      <c r="K147" s="196" t="s">
        <v>204</v>
      </c>
      <c r="L147" s="221"/>
      <c r="M147" s="221"/>
      <c r="N147" s="221"/>
      <c r="O147" s="221"/>
      <c r="P147" s="222"/>
      <c r="Q147" s="222"/>
      <c r="R147" s="225" t="s">
        <v>225</v>
      </c>
    </row>
    <row r="148" spans="1:18" ht="60.75" customHeight="1">
      <c r="A148" s="226" t="s">
        <v>332</v>
      </c>
      <c r="B148" s="227"/>
      <c r="C148" s="227"/>
      <c r="D148" s="227"/>
      <c r="E148" s="227"/>
      <c r="F148" s="228"/>
      <c r="G148" s="228"/>
      <c r="H148" s="229"/>
      <c r="I148" s="230"/>
      <c r="J148" s="231"/>
      <c r="K148" s="226" t="s">
        <v>332</v>
      </c>
      <c r="L148" s="227"/>
      <c r="M148" s="227"/>
      <c r="N148" s="227"/>
      <c r="O148" s="227"/>
      <c r="P148" s="228"/>
      <c r="Q148" s="228"/>
      <c r="R148" s="229"/>
    </row>
    <row r="149" ht="12.75" customHeight="1"/>
    <row r="150" spans="1:18" ht="26.25">
      <c r="A150" s="193" t="s">
        <v>334</v>
      </c>
      <c r="B150" s="194"/>
      <c r="C150" s="195"/>
      <c r="D150" s="195"/>
      <c r="E150" s="195"/>
      <c r="F150" s="195"/>
      <c r="G150" s="195"/>
      <c r="H150" s="195"/>
      <c r="J150" s="197"/>
      <c r="K150" s="193" t="s">
        <v>334</v>
      </c>
      <c r="L150" s="194"/>
      <c r="M150" s="195"/>
      <c r="N150" s="195"/>
      <c r="O150" s="195"/>
      <c r="P150" s="195"/>
      <c r="Q150" s="195"/>
      <c r="R150" s="195"/>
    </row>
    <row r="151" spans="1:18" s="202" customFormat="1" ht="27" customHeight="1" thickBot="1">
      <c r="A151" s="274" t="s">
        <v>245</v>
      </c>
      <c r="B151" s="198"/>
      <c r="C151" s="199"/>
      <c r="D151" s="198"/>
      <c r="E151" s="198"/>
      <c r="F151" s="200" t="s">
        <v>184</v>
      </c>
      <c r="G151" s="198"/>
      <c r="H151" s="201" t="s">
        <v>185</v>
      </c>
      <c r="J151" s="203"/>
      <c r="K151" s="274" t="s">
        <v>246</v>
      </c>
      <c r="L151" s="198"/>
      <c r="M151" s="199"/>
      <c r="N151" s="198"/>
      <c r="O151" s="198"/>
      <c r="P151" s="200" t="s">
        <v>184</v>
      </c>
      <c r="Q151" s="198"/>
      <c r="R151" s="201" t="s">
        <v>185</v>
      </c>
    </row>
    <row r="152" spans="1:18" ht="36" customHeight="1" thickBot="1">
      <c r="A152" s="276" t="s">
        <v>216</v>
      </c>
      <c r="B152" s="471">
        <f>IF('②選手情報入力'!$I$20="","",'②選手情報入力'!$I$20)</f>
      </c>
      <c r="C152" s="472"/>
      <c r="D152" s="472"/>
      <c r="E152" s="472"/>
      <c r="F152" s="472"/>
      <c r="G152" s="472"/>
      <c r="H152" s="473"/>
      <c r="J152" s="197"/>
      <c r="K152" s="276" t="s">
        <v>216</v>
      </c>
      <c r="L152" s="471">
        <f>IF('②選手情報入力'!$K$20="","",'②選手情報入力'!$K$20)</f>
      </c>
      <c r="M152" s="472"/>
      <c r="N152" s="472"/>
      <c r="O152" s="472"/>
      <c r="P152" s="472"/>
      <c r="Q152" s="472"/>
      <c r="R152" s="473"/>
    </row>
    <row r="153" spans="1:18" ht="22.5" customHeight="1">
      <c r="A153" s="277" t="s">
        <v>5</v>
      </c>
      <c r="B153" s="278" t="s">
        <v>186</v>
      </c>
      <c r="C153" s="448">
        <f>IF('②選手情報入力'!$E$20="","",'②選手情報入力'!$E$20)</f>
      </c>
      <c r="D153" s="449"/>
      <c r="E153" s="450"/>
      <c r="F153" s="279" t="s">
        <v>187</v>
      </c>
      <c r="G153" s="280"/>
      <c r="H153" s="281"/>
      <c r="J153" s="197"/>
      <c r="K153" s="277" t="s">
        <v>5</v>
      </c>
      <c r="L153" s="278" t="s">
        <v>186</v>
      </c>
      <c r="M153" s="448">
        <f>IF('②選手情報入力'!$E$20="","",'②選手情報入力'!$E$20)</f>
      </c>
      <c r="N153" s="449"/>
      <c r="O153" s="450"/>
      <c r="P153" s="279" t="s">
        <v>187</v>
      </c>
      <c r="Q153" s="280"/>
      <c r="R153" s="281"/>
    </row>
    <row r="154" spans="1:18" ht="40.5" customHeight="1" thickBot="1">
      <c r="A154" s="282">
        <f>IF('②選手情報入力'!$C$20="","",'②選手情報入力'!$C$20)</f>
      </c>
      <c r="B154" s="283" t="s">
        <v>188</v>
      </c>
      <c r="C154" s="451">
        <f>IF('②選手情報入力'!$D$20="","",'②選手情報入力'!$D$20)</f>
      </c>
      <c r="D154" s="452"/>
      <c r="E154" s="453"/>
      <c r="F154" s="454">
        <f>'①学校情報入力'!$D$5</f>
        <v>0</v>
      </c>
      <c r="G154" s="455"/>
      <c r="H154" s="456"/>
      <c r="J154" s="197"/>
      <c r="K154" s="282">
        <f>IF('②選手情報入力'!$C$20="","",'②選手情報入力'!$C$20)</f>
      </c>
      <c r="L154" s="283" t="s">
        <v>188</v>
      </c>
      <c r="M154" s="451">
        <f>IF('②選手情報入力'!$D$20="","",'②選手情報入力'!$D$20)</f>
      </c>
      <c r="N154" s="452"/>
      <c r="O154" s="453"/>
      <c r="P154" s="454">
        <f>'①学校情報入力'!$D$5</f>
        <v>0</v>
      </c>
      <c r="Q154" s="455"/>
      <c r="R154" s="456"/>
    </row>
    <row r="155" spans="1:18" ht="30.75" customHeight="1">
      <c r="A155" s="205"/>
      <c r="B155" s="206" t="s">
        <v>189</v>
      </c>
      <c r="C155" s="204"/>
      <c r="D155" s="275" t="s">
        <v>222</v>
      </c>
      <c r="E155" s="207" t="s">
        <v>190</v>
      </c>
      <c r="F155" s="207" t="s">
        <v>191</v>
      </c>
      <c r="G155" s="207"/>
      <c r="H155" s="208" t="s">
        <v>192</v>
      </c>
      <c r="J155" s="197"/>
      <c r="K155" s="205"/>
      <c r="L155" s="206" t="s">
        <v>189</v>
      </c>
      <c r="M155" s="204"/>
      <c r="N155" s="275" t="s">
        <v>222</v>
      </c>
      <c r="O155" s="207" t="s">
        <v>190</v>
      </c>
      <c r="P155" s="207" t="s">
        <v>191</v>
      </c>
      <c r="Q155" s="207"/>
      <c r="R155" s="208" t="s">
        <v>192</v>
      </c>
    </row>
    <row r="156" spans="1:18" ht="27" customHeight="1">
      <c r="A156" s="209" t="s">
        <v>193</v>
      </c>
      <c r="B156" s="457"/>
      <c r="C156" s="458"/>
      <c r="D156" s="461"/>
      <c r="E156" s="463"/>
      <c r="F156" s="465" t="s">
        <v>205</v>
      </c>
      <c r="G156" s="466"/>
      <c r="H156" s="467"/>
      <c r="J156" s="197"/>
      <c r="K156" s="209" t="s">
        <v>193</v>
      </c>
      <c r="L156" s="457"/>
      <c r="M156" s="458"/>
      <c r="N156" s="461"/>
      <c r="O156" s="463"/>
      <c r="P156" s="465" t="s">
        <v>205</v>
      </c>
      <c r="Q156" s="466"/>
      <c r="R156" s="467"/>
    </row>
    <row r="157" spans="1:18" ht="38.25" customHeight="1">
      <c r="A157" s="210" t="s">
        <v>194</v>
      </c>
      <c r="B157" s="459"/>
      <c r="C157" s="460"/>
      <c r="D157" s="462"/>
      <c r="E157" s="464"/>
      <c r="F157" s="469">
        <f>IF('②選手情報入力'!J20="","",'②選手情報入力'!J20)</f>
      </c>
      <c r="G157" s="470"/>
      <c r="H157" s="468"/>
      <c r="J157" s="197"/>
      <c r="K157" s="210" t="s">
        <v>194</v>
      </c>
      <c r="L157" s="459"/>
      <c r="M157" s="460"/>
      <c r="N157" s="462"/>
      <c r="O157" s="464"/>
      <c r="P157" s="469">
        <f>IF('②選手情報入力'!L20="","",'②選手情報入力'!L20)</f>
      </c>
      <c r="Q157" s="470"/>
      <c r="R157" s="468"/>
    </row>
    <row r="158" spans="1:18" ht="36" customHeight="1" thickBot="1">
      <c r="A158" s="211" t="s">
        <v>195</v>
      </c>
      <c r="B158" s="212" t="s">
        <v>196</v>
      </c>
      <c r="C158" s="213"/>
      <c r="D158" s="212" t="s">
        <v>197</v>
      </c>
      <c r="E158" s="214" t="s">
        <v>198</v>
      </c>
      <c r="F158" s="212" t="s">
        <v>199</v>
      </c>
      <c r="G158" s="215" t="s">
        <v>200</v>
      </c>
      <c r="H158" s="216" t="s">
        <v>201</v>
      </c>
      <c r="J158" s="197"/>
      <c r="K158" s="211" t="s">
        <v>195</v>
      </c>
      <c r="L158" s="212" t="s">
        <v>196</v>
      </c>
      <c r="M158" s="213"/>
      <c r="N158" s="212" t="s">
        <v>197</v>
      </c>
      <c r="O158" s="214" t="s">
        <v>198</v>
      </c>
      <c r="P158" s="212" t="s">
        <v>199</v>
      </c>
      <c r="Q158" s="215" t="s">
        <v>200</v>
      </c>
      <c r="R158" s="216" t="s">
        <v>201</v>
      </c>
    </row>
    <row r="159" spans="1:18" ht="6" customHeight="1">
      <c r="A159" s="217"/>
      <c r="B159" s="218"/>
      <c r="C159" s="218"/>
      <c r="D159" s="218"/>
      <c r="E159" s="218"/>
      <c r="F159" s="218"/>
      <c r="G159" s="218"/>
      <c r="H159" s="219"/>
      <c r="J159" s="197"/>
      <c r="K159" s="217"/>
      <c r="L159" s="218"/>
      <c r="M159" s="218"/>
      <c r="N159" s="218"/>
      <c r="O159" s="218"/>
      <c r="P159" s="218"/>
      <c r="Q159" s="218"/>
      <c r="R159" s="219"/>
    </row>
    <row r="160" spans="1:18" ht="25.5" customHeight="1">
      <c r="A160" s="220" t="s">
        <v>202</v>
      </c>
      <c r="B160" s="221"/>
      <c r="C160" s="221"/>
      <c r="D160" s="221"/>
      <c r="E160" s="221"/>
      <c r="F160" s="222"/>
      <c r="G160" s="222"/>
      <c r="H160" s="223" t="s">
        <v>223</v>
      </c>
      <c r="J160" s="197"/>
      <c r="K160" s="220" t="s">
        <v>202</v>
      </c>
      <c r="L160" s="221"/>
      <c r="M160" s="221"/>
      <c r="N160" s="221"/>
      <c r="O160" s="221"/>
      <c r="P160" s="222"/>
      <c r="Q160" s="222"/>
      <c r="R160" s="223" t="s">
        <v>223</v>
      </c>
    </row>
    <row r="161" spans="1:18" ht="25.5" customHeight="1">
      <c r="A161" s="220" t="s">
        <v>203</v>
      </c>
      <c r="B161" s="221"/>
      <c r="C161" s="221"/>
      <c r="D161" s="221"/>
      <c r="E161" s="221"/>
      <c r="F161" s="222"/>
      <c r="G161" s="222"/>
      <c r="H161" s="224" t="s">
        <v>224</v>
      </c>
      <c r="J161" s="197"/>
      <c r="K161" s="220" t="s">
        <v>203</v>
      </c>
      <c r="L161" s="221"/>
      <c r="M161" s="221"/>
      <c r="N161" s="221"/>
      <c r="O161" s="221"/>
      <c r="P161" s="222"/>
      <c r="Q161" s="222"/>
      <c r="R161" s="224" t="s">
        <v>224</v>
      </c>
    </row>
    <row r="162" spans="1:18" ht="25.5" customHeight="1">
      <c r="A162" s="196" t="s">
        <v>204</v>
      </c>
      <c r="B162" s="221"/>
      <c r="C162" s="221"/>
      <c r="D162" s="221"/>
      <c r="E162" s="221"/>
      <c r="F162" s="222"/>
      <c r="G162" s="222"/>
      <c r="H162" s="225" t="s">
        <v>225</v>
      </c>
      <c r="J162" s="197"/>
      <c r="K162" s="196" t="s">
        <v>204</v>
      </c>
      <c r="L162" s="221"/>
      <c r="M162" s="221"/>
      <c r="N162" s="221"/>
      <c r="O162" s="221"/>
      <c r="P162" s="222"/>
      <c r="Q162" s="222"/>
      <c r="R162" s="225" t="s">
        <v>225</v>
      </c>
    </row>
    <row r="163" spans="1:18" ht="60.75" customHeight="1">
      <c r="A163" s="311" t="s">
        <v>333</v>
      </c>
      <c r="B163" s="227"/>
      <c r="C163" s="227"/>
      <c r="D163" s="227"/>
      <c r="E163" s="227"/>
      <c r="F163" s="228"/>
      <c r="G163" s="228"/>
      <c r="H163" s="229"/>
      <c r="I163" s="230"/>
      <c r="J163" s="231"/>
      <c r="K163" s="311" t="s">
        <v>333</v>
      </c>
      <c r="L163" s="227"/>
      <c r="M163" s="227"/>
      <c r="N163" s="227"/>
      <c r="O163" s="227"/>
      <c r="P163" s="228"/>
      <c r="Q163" s="228"/>
      <c r="R163" s="229"/>
    </row>
    <row r="164" spans="10:11" ht="64.5" customHeight="1">
      <c r="J164" s="197"/>
      <c r="K164" s="232"/>
    </row>
    <row r="165" spans="1:18" ht="26.25">
      <c r="A165" s="193" t="s">
        <v>334</v>
      </c>
      <c r="B165" s="194"/>
      <c r="C165" s="195"/>
      <c r="D165" s="195"/>
      <c r="E165" s="195"/>
      <c r="F165" s="195"/>
      <c r="G165" s="195"/>
      <c r="H165" s="195"/>
      <c r="J165" s="197"/>
      <c r="K165" s="193"/>
      <c r="L165" s="194"/>
      <c r="M165" s="195"/>
      <c r="N165" s="195" t="s">
        <v>334</v>
      </c>
      <c r="O165" s="195"/>
      <c r="P165" s="195"/>
      <c r="Q165" s="195"/>
      <c r="R165" s="195"/>
    </row>
    <row r="166" spans="1:18" s="202" customFormat="1" ht="27" customHeight="1" thickBot="1">
      <c r="A166" s="274" t="s">
        <v>247</v>
      </c>
      <c r="B166" s="198"/>
      <c r="C166" s="199"/>
      <c r="D166" s="198"/>
      <c r="E166" s="198"/>
      <c r="F166" s="200" t="s">
        <v>184</v>
      </c>
      <c r="G166" s="198"/>
      <c r="H166" s="201" t="s">
        <v>185</v>
      </c>
      <c r="J166" s="203"/>
      <c r="K166" s="274" t="s">
        <v>248</v>
      </c>
      <c r="L166" s="198"/>
      <c r="M166" s="199"/>
      <c r="N166" s="198"/>
      <c r="O166" s="198"/>
      <c r="P166" s="200" t="s">
        <v>184</v>
      </c>
      <c r="Q166" s="198"/>
      <c r="R166" s="201" t="s">
        <v>185</v>
      </c>
    </row>
    <row r="167" spans="1:18" ht="36" customHeight="1" thickBot="1">
      <c r="A167" s="276" t="s">
        <v>216</v>
      </c>
      <c r="B167" s="471">
        <f>IF('②選手情報入力'!$I$21="","",'②選手情報入力'!$I$21)</f>
      </c>
      <c r="C167" s="472"/>
      <c r="D167" s="472"/>
      <c r="E167" s="472"/>
      <c r="F167" s="472"/>
      <c r="G167" s="472"/>
      <c r="H167" s="473"/>
      <c r="J167" s="197"/>
      <c r="K167" s="276" t="s">
        <v>216</v>
      </c>
      <c r="L167" s="471">
        <f>IF('②選手情報入力'!$K$21="","",'②選手情報入力'!$K$21)</f>
      </c>
      <c r="M167" s="472"/>
      <c r="N167" s="472"/>
      <c r="O167" s="472"/>
      <c r="P167" s="472"/>
      <c r="Q167" s="472"/>
      <c r="R167" s="473"/>
    </row>
    <row r="168" spans="1:18" ht="22.5" customHeight="1">
      <c r="A168" s="277" t="s">
        <v>5</v>
      </c>
      <c r="B168" s="278" t="s">
        <v>186</v>
      </c>
      <c r="C168" s="448">
        <f>IF('②選手情報入力'!$E$21="","",'②選手情報入力'!$E$21)</f>
      </c>
      <c r="D168" s="449"/>
      <c r="E168" s="450"/>
      <c r="F168" s="279" t="s">
        <v>187</v>
      </c>
      <c r="G168" s="280"/>
      <c r="H168" s="281"/>
      <c r="J168" s="197"/>
      <c r="K168" s="277" t="s">
        <v>5</v>
      </c>
      <c r="L168" s="278" t="s">
        <v>186</v>
      </c>
      <c r="M168" s="448">
        <f>IF('②選手情報入力'!$E$21="","",'②選手情報入力'!$E$21)</f>
      </c>
      <c r="N168" s="449"/>
      <c r="O168" s="450"/>
      <c r="P168" s="279" t="s">
        <v>187</v>
      </c>
      <c r="Q168" s="280"/>
      <c r="R168" s="281"/>
    </row>
    <row r="169" spans="1:18" ht="40.5" customHeight="1" thickBot="1">
      <c r="A169" s="282">
        <f>IF('②選手情報入力'!$C$21="","",'②選手情報入力'!$C$21)</f>
      </c>
      <c r="B169" s="283" t="s">
        <v>188</v>
      </c>
      <c r="C169" s="451">
        <f>IF('②選手情報入力'!$D$21="","",'②選手情報入力'!$D$21)</f>
      </c>
      <c r="D169" s="452"/>
      <c r="E169" s="453"/>
      <c r="F169" s="454">
        <f>'①学校情報入力'!$D$5</f>
        <v>0</v>
      </c>
      <c r="G169" s="455"/>
      <c r="H169" s="456"/>
      <c r="J169" s="197"/>
      <c r="K169" s="282">
        <f>IF('②選手情報入力'!$C$21="","",'②選手情報入力'!$C$21)</f>
      </c>
      <c r="L169" s="283" t="s">
        <v>188</v>
      </c>
      <c r="M169" s="451">
        <f>IF('②選手情報入力'!$D$21="","",'②選手情報入力'!$D$21)</f>
      </c>
      <c r="N169" s="452"/>
      <c r="O169" s="453"/>
      <c r="P169" s="454">
        <f>'①学校情報入力'!$D$5</f>
        <v>0</v>
      </c>
      <c r="Q169" s="455"/>
      <c r="R169" s="456"/>
    </row>
    <row r="170" spans="1:18" ht="30.75" customHeight="1">
      <c r="A170" s="205"/>
      <c r="B170" s="206" t="s">
        <v>189</v>
      </c>
      <c r="C170" s="204"/>
      <c r="D170" s="275" t="s">
        <v>226</v>
      </c>
      <c r="E170" s="207" t="s">
        <v>190</v>
      </c>
      <c r="F170" s="207" t="s">
        <v>191</v>
      </c>
      <c r="G170" s="207"/>
      <c r="H170" s="208" t="s">
        <v>192</v>
      </c>
      <c r="J170" s="197"/>
      <c r="K170" s="205"/>
      <c r="L170" s="206" t="s">
        <v>189</v>
      </c>
      <c r="M170" s="204"/>
      <c r="N170" s="275" t="s">
        <v>226</v>
      </c>
      <c r="O170" s="207" t="s">
        <v>190</v>
      </c>
      <c r="P170" s="207" t="s">
        <v>191</v>
      </c>
      <c r="Q170" s="207"/>
      <c r="R170" s="208" t="s">
        <v>192</v>
      </c>
    </row>
    <row r="171" spans="1:18" ht="27" customHeight="1">
      <c r="A171" s="209" t="s">
        <v>193</v>
      </c>
      <c r="B171" s="457"/>
      <c r="C171" s="458"/>
      <c r="D171" s="461"/>
      <c r="E171" s="463"/>
      <c r="F171" s="465" t="s">
        <v>205</v>
      </c>
      <c r="G171" s="466"/>
      <c r="H171" s="467"/>
      <c r="J171" s="197"/>
      <c r="K171" s="209" t="s">
        <v>193</v>
      </c>
      <c r="L171" s="457"/>
      <c r="M171" s="458"/>
      <c r="N171" s="461"/>
      <c r="O171" s="463"/>
      <c r="P171" s="465" t="s">
        <v>205</v>
      </c>
      <c r="Q171" s="466"/>
      <c r="R171" s="467"/>
    </row>
    <row r="172" spans="1:18" ht="38.25" customHeight="1">
      <c r="A172" s="210" t="s">
        <v>194</v>
      </c>
      <c r="B172" s="459"/>
      <c r="C172" s="460"/>
      <c r="D172" s="462"/>
      <c r="E172" s="464"/>
      <c r="F172" s="469">
        <f>IF('②選手情報入力'!J21="","",'②選手情報入力'!J21)</f>
      </c>
      <c r="G172" s="470"/>
      <c r="H172" s="468"/>
      <c r="J172" s="197"/>
      <c r="K172" s="210" t="s">
        <v>194</v>
      </c>
      <c r="L172" s="459"/>
      <c r="M172" s="460"/>
      <c r="N172" s="462"/>
      <c r="O172" s="464"/>
      <c r="P172" s="469">
        <f>IF('②選手情報入力'!L21="","",'②選手情報入力'!L21)</f>
      </c>
      <c r="Q172" s="470"/>
      <c r="R172" s="468"/>
    </row>
    <row r="173" spans="1:18" ht="36" customHeight="1" thickBot="1">
      <c r="A173" s="211" t="s">
        <v>195</v>
      </c>
      <c r="B173" s="212" t="s">
        <v>196</v>
      </c>
      <c r="C173" s="213"/>
      <c r="D173" s="212" t="s">
        <v>197</v>
      </c>
      <c r="E173" s="214" t="s">
        <v>198</v>
      </c>
      <c r="F173" s="212" t="s">
        <v>199</v>
      </c>
      <c r="G173" s="215" t="s">
        <v>200</v>
      </c>
      <c r="H173" s="216" t="s">
        <v>201</v>
      </c>
      <c r="J173" s="197"/>
      <c r="K173" s="211" t="s">
        <v>195</v>
      </c>
      <c r="L173" s="212" t="s">
        <v>196</v>
      </c>
      <c r="M173" s="213"/>
      <c r="N173" s="212" t="s">
        <v>197</v>
      </c>
      <c r="O173" s="214" t="s">
        <v>198</v>
      </c>
      <c r="P173" s="212" t="s">
        <v>199</v>
      </c>
      <c r="Q173" s="215" t="s">
        <v>200</v>
      </c>
      <c r="R173" s="216" t="s">
        <v>201</v>
      </c>
    </row>
    <row r="174" spans="1:18" ht="6" customHeight="1">
      <c r="A174" s="217"/>
      <c r="B174" s="218"/>
      <c r="C174" s="218"/>
      <c r="D174" s="218"/>
      <c r="E174" s="218"/>
      <c r="F174" s="218"/>
      <c r="G174" s="218"/>
      <c r="H174" s="219"/>
      <c r="J174" s="197"/>
      <c r="K174" s="217"/>
      <c r="L174" s="218"/>
      <c r="M174" s="218"/>
      <c r="N174" s="218"/>
      <c r="O174" s="218"/>
      <c r="P174" s="218"/>
      <c r="Q174" s="218"/>
      <c r="R174" s="219"/>
    </row>
    <row r="175" spans="1:18" ht="25.5" customHeight="1">
      <c r="A175" s="220" t="s">
        <v>202</v>
      </c>
      <c r="B175" s="221"/>
      <c r="C175" s="221"/>
      <c r="D175" s="221"/>
      <c r="E175" s="221"/>
      <c r="F175" s="222"/>
      <c r="G175" s="222"/>
      <c r="H175" s="223" t="s">
        <v>223</v>
      </c>
      <c r="J175" s="197"/>
      <c r="K175" s="220" t="s">
        <v>202</v>
      </c>
      <c r="L175" s="221"/>
      <c r="M175" s="221"/>
      <c r="N175" s="221"/>
      <c r="O175" s="221"/>
      <c r="P175" s="222"/>
      <c r="Q175" s="222"/>
      <c r="R175" s="223" t="s">
        <v>223</v>
      </c>
    </row>
    <row r="176" spans="1:18" ht="25.5" customHeight="1">
      <c r="A176" s="220" t="s">
        <v>203</v>
      </c>
      <c r="B176" s="221"/>
      <c r="C176" s="221"/>
      <c r="D176" s="221"/>
      <c r="E176" s="221"/>
      <c r="F176" s="222"/>
      <c r="G176" s="222"/>
      <c r="H176" s="224" t="s">
        <v>224</v>
      </c>
      <c r="J176" s="197"/>
      <c r="K176" s="220" t="s">
        <v>203</v>
      </c>
      <c r="L176" s="221"/>
      <c r="M176" s="221"/>
      <c r="N176" s="221"/>
      <c r="O176" s="221"/>
      <c r="P176" s="222"/>
      <c r="Q176" s="222"/>
      <c r="R176" s="224" t="s">
        <v>224</v>
      </c>
    </row>
    <row r="177" spans="1:18" ht="25.5" customHeight="1">
      <c r="A177" s="196" t="s">
        <v>204</v>
      </c>
      <c r="B177" s="221"/>
      <c r="C177" s="221"/>
      <c r="D177" s="221"/>
      <c r="E177" s="221"/>
      <c r="F177" s="222"/>
      <c r="G177" s="222"/>
      <c r="H177" s="225" t="s">
        <v>225</v>
      </c>
      <c r="J177" s="197"/>
      <c r="K177" s="196" t="s">
        <v>204</v>
      </c>
      <c r="L177" s="221"/>
      <c r="M177" s="221"/>
      <c r="N177" s="221"/>
      <c r="O177" s="221"/>
      <c r="P177" s="222"/>
      <c r="Q177" s="222"/>
      <c r="R177" s="225" t="s">
        <v>225</v>
      </c>
    </row>
    <row r="178" spans="1:18" ht="60.75" customHeight="1">
      <c r="A178" s="226" t="s">
        <v>332</v>
      </c>
      <c r="B178" s="227"/>
      <c r="C178" s="227"/>
      <c r="D178" s="227"/>
      <c r="E178" s="227"/>
      <c r="F178" s="228"/>
      <c r="G178" s="228"/>
      <c r="H178" s="229"/>
      <c r="I178" s="230"/>
      <c r="J178" s="231"/>
      <c r="K178" s="226" t="s">
        <v>332</v>
      </c>
      <c r="L178" s="227"/>
      <c r="M178" s="227"/>
      <c r="N178" s="227"/>
      <c r="O178" s="227"/>
      <c r="P178" s="228"/>
      <c r="Q178" s="228"/>
      <c r="R178" s="229"/>
    </row>
    <row r="179" ht="12.75" customHeight="1"/>
    <row r="180" spans="1:18" ht="26.25">
      <c r="A180" s="193" t="s">
        <v>334</v>
      </c>
      <c r="B180" s="194"/>
      <c r="C180" s="195"/>
      <c r="D180" s="195"/>
      <c r="E180" s="195"/>
      <c r="F180" s="195"/>
      <c r="G180" s="195"/>
      <c r="H180" s="195"/>
      <c r="J180" s="197"/>
      <c r="K180" s="193" t="s">
        <v>334</v>
      </c>
      <c r="L180" s="194"/>
      <c r="M180" s="195"/>
      <c r="N180" s="195"/>
      <c r="O180" s="195"/>
      <c r="P180" s="195"/>
      <c r="Q180" s="195"/>
      <c r="R180" s="195"/>
    </row>
    <row r="181" spans="1:18" s="202" customFormat="1" ht="27" customHeight="1" thickBot="1">
      <c r="A181" s="274" t="s">
        <v>249</v>
      </c>
      <c r="B181" s="198"/>
      <c r="C181" s="199"/>
      <c r="D181" s="198"/>
      <c r="E181" s="198"/>
      <c r="F181" s="200" t="s">
        <v>184</v>
      </c>
      <c r="G181" s="198"/>
      <c r="H181" s="201" t="s">
        <v>185</v>
      </c>
      <c r="J181" s="203"/>
      <c r="K181" s="274" t="s">
        <v>250</v>
      </c>
      <c r="L181" s="198"/>
      <c r="M181" s="199"/>
      <c r="N181" s="198"/>
      <c r="O181" s="198"/>
      <c r="P181" s="200" t="s">
        <v>184</v>
      </c>
      <c r="Q181" s="198"/>
      <c r="R181" s="201" t="s">
        <v>185</v>
      </c>
    </row>
    <row r="182" spans="1:18" ht="36" customHeight="1" thickBot="1">
      <c r="A182" s="276" t="s">
        <v>216</v>
      </c>
      <c r="B182" s="471">
        <f>IF('②選手情報入力'!$I$22="","",'②選手情報入力'!$I$22)</f>
      </c>
      <c r="C182" s="472"/>
      <c r="D182" s="472"/>
      <c r="E182" s="472"/>
      <c r="F182" s="472"/>
      <c r="G182" s="472"/>
      <c r="H182" s="473"/>
      <c r="J182" s="197"/>
      <c r="K182" s="276" t="s">
        <v>216</v>
      </c>
      <c r="L182" s="471">
        <f>IF('②選手情報入力'!$K$22="","",'②選手情報入力'!$K$22)</f>
      </c>
      <c r="M182" s="472"/>
      <c r="N182" s="472"/>
      <c r="O182" s="472"/>
      <c r="P182" s="472"/>
      <c r="Q182" s="472"/>
      <c r="R182" s="473"/>
    </row>
    <row r="183" spans="1:18" ht="22.5" customHeight="1">
      <c r="A183" s="277" t="s">
        <v>5</v>
      </c>
      <c r="B183" s="278" t="s">
        <v>186</v>
      </c>
      <c r="C183" s="448">
        <f>IF('②選手情報入力'!$E$22="","",'②選手情報入力'!$E$22)</f>
      </c>
      <c r="D183" s="449"/>
      <c r="E183" s="450"/>
      <c r="F183" s="279" t="s">
        <v>187</v>
      </c>
      <c r="G183" s="280"/>
      <c r="H183" s="281"/>
      <c r="J183" s="197"/>
      <c r="K183" s="277" t="s">
        <v>5</v>
      </c>
      <c r="L183" s="278" t="s">
        <v>186</v>
      </c>
      <c r="M183" s="448">
        <f>IF('②選手情報入力'!$E$22="","",'②選手情報入力'!$E$22)</f>
      </c>
      <c r="N183" s="449"/>
      <c r="O183" s="450"/>
      <c r="P183" s="279" t="s">
        <v>187</v>
      </c>
      <c r="Q183" s="280"/>
      <c r="R183" s="281"/>
    </row>
    <row r="184" spans="1:18" ht="40.5" customHeight="1" thickBot="1">
      <c r="A184" s="282">
        <f>IF('②選手情報入力'!$C$22="","",'②選手情報入力'!$C$22)</f>
      </c>
      <c r="B184" s="283" t="s">
        <v>188</v>
      </c>
      <c r="C184" s="451">
        <f>IF('②選手情報入力'!$D$22="","",'②選手情報入力'!$D$22)</f>
      </c>
      <c r="D184" s="452"/>
      <c r="E184" s="453"/>
      <c r="F184" s="454">
        <f>'①学校情報入力'!$D$5</f>
        <v>0</v>
      </c>
      <c r="G184" s="455"/>
      <c r="H184" s="456"/>
      <c r="J184" s="197"/>
      <c r="K184" s="282">
        <f>IF('②選手情報入力'!$C$22="","",'②選手情報入力'!$C$22)</f>
      </c>
      <c r="L184" s="283" t="s">
        <v>188</v>
      </c>
      <c r="M184" s="451">
        <f>IF('②選手情報入力'!$D$22="","",'②選手情報入力'!$D$22)</f>
      </c>
      <c r="N184" s="452"/>
      <c r="O184" s="453"/>
      <c r="P184" s="454">
        <f>'①学校情報入力'!$D$5</f>
        <v>0</v>
      </c>
      <c r="Q184" s="455"/>
      <c r="R184" s="456"/>
    </row>
    <row r="185" spans="1:18" ht="30.75" customHeight="1">
      <c r="A185" s="205"/>
      <c r="B185" s="206" t="s">
        <v>189</v>
      </c>
      <c r="C185" s="204"/>
      <c r="D185" s="275" t="s">
        <v>222</v>
      </c>
      <c r="E185" s="207" t="s">
        <v>190</v>
      </c>
      <c r="F185" s="207" t="s">
        <v>191</v>
      </c>
      <c r="G185" s="207"/>
      <c r="H185" s="208" t="s">
        <v>192</v>
      </c>
      <c r="J185" s="197"/>
      <c r="K185" s="205"/>
      <c r="L185" s="206" t="s">
        <v>189</v>
      </c>
      <c r="M185" s="204"/>
      <c r="N185" s="275" t="s">
        <v>222</v>
      </c>
      <c r="O185" s="207" t="s">
        <v>190</v>
      </c>
      <c r="P185" s="207" t="s">
        <v>191</v>
      </c>
      <c r="Q185" s="207"/>
      <c r="R185" s="208" t="s">
        <v>192</v>
      </c>
    </row>
    <row r="186" spans="1:18" ht="27" customHeight="1">
      <c r="A186" s="209" t="s">
        <v>193</v>
      </c>
      <c r="B186" s="457"/>
      <c r="C186" s="458"/>
      <c r="D186" s="461"/>
      <c r="E186" s="463"/>
      <c r="F186" s="465" t="s">
        <v>205</v>
      </c>
      <c r="G186" s="466"/>
      <c r="H186" s="467"/>
      <c r="J186" s="197"/>
      <c r="K186" s="209" t="s">
        <v>193</v>
      </c>
      <c r="L186" s="457"/>
      <c r="M186" s="458"/>
      <c r="N186" s="461"/>
      <c r="O186" s="463"/>
      <c r="P186" s="465" t="s">
        <v>205</v>
      </c>
      <c r="Q186" s="466"/>
      <c r="R186" s="467"/>
    </row>
    <row r="187" spans="1:18" ht="38.25" customHeight="1">
      <c r="A187" s="210" t="s">
        <v>194</v>
      </c>
      <c r="B187" s="459"/>
      <c r="C187" s="460"/>
      <c r="D187" s="462"/>
      <c r="E187" s="464"/>
      <c r="F187" s="469">
        <f>IF('②選手情報入力'!J22="","",'②選手情報入力'!J22)</f>
      </c>
      <c r="G187" s="470"/>
      <c r="H187" s="468"/>
      <c r="J187" s="197"/>
      <c r="K187" s="210" t="s">
        <v>194</v>
      </c>
      <c r="L187" s="459"/>
      <c r="M187" s="460"/>
      <c r="N187" s="462"/>
      <c r="O187" s="464"/>
      <c r="P187" s="469">
        <f>IF('②選手情報入力'!L22="","",'②選手情報入力'!L22)</f>
      </c>
      <c r="Q187" s="470"/>
      <c r="R187" s="468"/>
    </row>
    <row r="188" spans="1:18" ht="36" customHeight="1" thickBot="1">
      <c r="A188" s="211" t="s">
        <v>195</v>
      </c>
      <c r="B188" s="212" t="s">
        <v>196</v>
      </c>
      <c r="C188" s="213"/>
      <c r="D188" s="212" t="s">
        <v>197</v>
      </c>
      <c r="E188" s="214" t="s">
        <v>198</v>
      </c>
      <c r="F188" s="212" t="s">
        <v>199</v>
      </c>
      <c r="G188" s="215" t="s">
        <v>200</v>
      </c>
      <c r="H188" s="216" t="s">
        <v>201</v>
      </c>
      <c r="J188" s="197"/>
      <c r="K188" s="211" t="s">
        <v>195</v>
      </c>
      <c r="L188" s="212" t="s">
        <v>196</v>
      </c>
      <c r="M188" s="213"/>
      <c r="N188" s="212" t="s">
        <v>197</v>
      </c>
      <c r="O188" s="214" t="s">
        <v>198</v>
      </c>
      <c r="P188" s="212" t="s">
        <v>199</v>
      </c>
      <c r="Q188" s="215" t="s">
        <v>200</v>
      </c>
      <c r="R188" s="216" t="s">
        <v>201</v>
      </c>
    </row>
    <row r="189" spans="1:18" ht="6" customHeight="1">
      <c r="A189" s="217"/>
      <c r="B189" s="218"/>
      <c r="C189" s="218"/>
      <c r="D189" s="218"/>
      <c r="E189" s="218"/>
      <c r="F189" s="218"/>
      <c r="G189" s="218"/>
      <c r="H189" s="219"/>
      <c r="J189" s="197"/>
      <c r="K189" s="217"/>
      <c r="L189" s="218"/>
      <c r="M189" s="218"/>
      <c r="N189" s="218"/>
      <c r="O189" s="218"/>
      <c r="P189" s="218"/>
      <c r="Q189" s="218"/>
      <c r="R189" s="219"/>
    </row>
    <row r="190" spans="1:18" ht="25.5" customHeight="1">
      <c r="A190" s="220" t="s">
        <v>202</v>
      </c>
      <c r="B190" s="221"/>
      <c r="C190" s="221"/>
      <c r="D190" s="221"/>
      <c r="E190" s="221"/>
      <c r="F190" s="222"/>
      <c r="G190" s="222"/>
      <c r="H190" s="223" t="s">
        <v>223</v>
      </c>
      <c r="J190" s="197"/>
      <c r="K190" s="220" t="s">
        <v>202</v>
      </c>
      <c r="L190" s="221"/>
      <c r="M190" s="221"/>
      <c r="N190" s="221"/>
      <c r="O190" s="221"/>
      <c r="P190" s="222"/>
      <c r="Q190" s="222"/>
      <c r="R190" s="223" t="s">
        <v>223</v>
      </c>
    </row>
    <row r="191" spans="1:18" ht="25.5" customHeight="1">
      <c r="A191" s="220" t="s">
        <v>203</v>
      </c>
      <c r="B191" s="221"/>
      <c r="C191" s="221"/>
      <c r="D191" s="221"/>
      <c r="E191" s="221"/>
      <c r="F191" s="222"/>
      <c r="G191" s="222"/>
      <c r="H191" s="224" t="s">
        <v>224</v>
      </c>
      <c r="J191" s="197"/>
      <c r="K191" s="220" t="s">
        <v>203</v>
      </c>
      <c r="L191" s="221"/>
      <c r="M191" s="221"/>
      <c r="N191" s="221"/>
      <c r="O191" s="221"/>
      <c r="P191" s="222"/>
      <c r="Q191" s="222"/>
      <c r="R191" s="224" t="s">
        <v>224</v>
      </c>
    </row>
    <row r="192" spans="1:18" ht="25.5" customHeight="1">
      <c r="A192" s="196" t="s">
        <v>204</v>
      </c>
      <c r="B192" s="221"/>
      <c r="C192" s="221"/>
      <c r="D192" s="221"/>
      <c r="E192" s="221"/>
      <c r="F192" s="222"/>
      <c r="G192" s="222"/>
      <c r="H192" s="225" t="s">
        <v>225</v>
      </c>
      <c r="J192" s="197"/>
      <c r="K192" s="196" t="s">
        <v>204</v>
      </c>
      <c r="L192" s="221"/>
      <c r="M192" s="221"/>
      <c r="N192" s="221"/>
      <c r="O192" s="221"/>
      <c r="P192" s="222"/>
      <c r="Q192" s="222"/>
      <c r="R192" s="225" t="s">
        <v>225</v>
      </c>
    </row>
    <row r="193" spans="1:18" ht="60.75" customHeight="1">
      <c r="A193" s="311" t="s">
        <v>333</v>
      </c>
      <c r="B193" s="227"/>
      <c r="C193" s="227"/>
      <c r="D193" s="227"/>
      <c r="E193" s="227"/>
      <c r="F193" s="228"/>
      <c r="G193" s="228"/>
      <c r="H193" s="229"/>
      <c r="I193" s="230"/>
      <c r="J193" s="231"/>
      <c r="K193" s="311" t="s">
        <v>333</v>
      </c>
      <c r="L193" s="227"/>
      <c r="M193" s="227"/>
      <c r="N193" s="227"/>
      <c r="O193" s="227"/>
      <c r="P193" s="228"/>
      <c r="Q193" s="228"/>
      <c r="R193" s="229"/>
    </row>
    <row r="194" spans="10:11" ht="64.5" customHeight="1">
      <c r="J194" s="197"/>
      <c r="K194" s="232"/>
    </row>
    <row r="195" spans="1:18" ht="26.25">
      <c r="A195" s="193" t="s">
        <v>334</v>
      </c>
      <c r="B195" s="194"/>
      <c r="C195" s="195"/>
      <c r="D195" s="195"/>
      <c r="E195" s="195"/>
      <c r="F195" s="195"/>
      <c r="G195" s="195"/>
      <c r="H195" s="195"/>
      <c r="J195" s="197"/>
      <c r="K195" s="193"/>
      <c r="L195" s="194"/>
      <c r="M195" s="195"/>
      <c r="N195" s="195" t="s">
        <v>334</v>
      </c>
      <c r="O195" s="195"/>
      <c r="P195" s="195"/>
      <c r="Q195" s="195"/>
      <c r="R195" s="195"/>
    </row>
    <row r="196" spans="1:18" s="202" customFormat="1" ht="27" customHeight="1" thickBot="1">
      <c r="A196" s="274" t="s">
        <v>251</v>
      </c>
      <c r="B196" s="198"/>
      <c r="C196" s="199"/>
      <c r="D196" s="198"/>
      <c r="E196" s="198"/>
      <c r="F196" s="200" t="s">
        <v>184</v>
      </c>
      <c r="G196" s="198"/>
      <c r="H196" s="201" t="s">
        <v>185</v>
      </c>
      <c r="J196" s="203"/>
      <c r="K196" s="274" t="s">
        <v>252</v>
      </c>
      <c r="L196" s="198"/>
      <c r="M196" s="199"/>
      <c r="N196" s="198"/>
      <c r="O196" s="198"/>
      <c r="P196" s="200" t="s">
        <v>184</v>
      </c>
      <c r="Q196" s="198"/>
      <c r="R196" s="201" t="s">
        <v>185</v>
      </c>
    </row>
    <row r="197" spans="1:18" ht="36" customHeight="1" thickBot="1">
      <c r="A197" s="276" t="s">
        <v>216</v>
      </c>
      <c r="B197" s="471">
        <f>IF('②選手情報入力'!$I$23="","",'②選手情報入力'!$I$23)</f>
      </c>
      <c r="C197" s="472"/>
      <c r="D197" s="472"/>
      <c r="E197" s="472"/>
      <c r="F197" s="472"/>
      <c r="G197" s="472"/>
      <c r="H197" s="473"/>
      <c r="J197" s="197"/>
      <c r="K197" s="276" t="s">
        <v>216</v>
      </c>
      <c r="L197" s="471">
        <f>IF('②選手情報入力'!$K$23="","",'②選手情報入力'!$K$23)</f>
      </c>
      <c r="M197" s="472"/>
      <c r="N197" s="472"/>
      <c r="O197" s="472"/>
      <c r="P197" s="472"/>
      <c r="Q197" s="472"/>
      <c r="R197" s="473"/>
    </row>
    <row r="198" spans="1:18" ht="22.5" customHeight="1">
      <c r="A198" s="277" t="s">
        <v>5</v>
      </c>
      <c r="B198" s="278" t="s">
        <v>186</v>
      </c>
      <c r="C198" s="448">
        <f>IF('②選手情報入力'!$E$23="","",'②選手情報入力'!$E$23)</f>
      </c>
      <c r="D198" s="449"/>
      <c r="E198" s="450"/>
      <c r="F198" s="279" t="s">
        <v>187</v>
      </c>
      <c r="G198" s="280"/>
      <c r="H198" s="281"/>
      <c r="J198" s="197"/>
      <c r="K198" s="277" t="s">
        <v>5</v>
      </c>
      <c r="L198" s="278" t="s">
        <v>186</v>
      </c>
      <c r="M198" s="448">
        <f>IF('②選手情報入力'!$E$23="","",'②選手情報入力'!$E$23)</f>
      </c>
      <c r="N198" s="449"/>
      <c r="O198" s="450"/>
      <c r="P198" s="279" t="s">
        <v>187</v>
      </c>
      <c r="Q198" s="280"/>
      <c r="R198" s="281"/>
    </row>
    <row r="199" spans="1:18" ht="40.5" customHeight="1" thickBot="1">
      <c r="A199" s="282">
        <f>IF('②選手情報入力'!$C$23="","",'②選手情報入力'!$C$23)</f>
      </c>
      <c r="B199" s="283" t="s">
        <v>188</v>
      </c>
      <c r="C199" s="451">
        <f>IF('②選手情報入力'!$D$23="","",'②選手情報入力'!$D$23)</f>
      </c>
      <c r="D199" s="452"/>
      <c r="E199" s="453"/>
      <c r="F199" s="454">
        <f>'①学校情報入力'!$D$5</f>
        <v>0</v>
      </c>
      <c r="G199" s="455"/>
      <c r="H199" s="456"/>
      <c r="J199" s="197"/>
      <c r="K199" s="282">
        <f>IF('②選手情報入力'!$C$23="","",'②選手情報入力'!$C$23)</f>
      </c>
      <c r="L199" s="283" t="s">
        <v>188</v>
      </c>
      <c r="M199" s="451">
        <f>IF('②選手情報入力'!$D$23="","",'②選手情報入力'!$D$23)</f>
      </c>
      <c r="N199" s="452"/>
      <c r="O199" s="453"/>
      <c r="P199" s="454">
        <f>'①学校情報入力'!$D$5</f>
        <v>0</v>
      </c>
      <c r="Q199" s="455"/>
      <c r="R199" s="456"/>
    </row>
    <row r="200" spans="1:18" ht="30.75" customHeight="1">
      <c r="A200" s="205"/>
      <c r="B200" s="206" t="s">
        <v>189</v>
      </c>
      <c r="C200" s="204"/>
      <c r="D200" s="275" t="s">
        <v>226</v>
      </c>
      <c r="E200" s="207" t="s">
        <v>190</v>
      </c>
      <c r="F200" s="207" t="s">
        <v>191</v>
      </c>
      <c r="G200" s="207"/>
      <c r="H200" s="208" t="s">
        <v>192</v>
      </c>
      <c r="J200" s="197"/>
      <c r="K200" s="205"/>
      <c r="L200" s="206" t="s">
        <v>189</v>
      </c>
      <c r="M200" s="204"/>
      <c r="N200" s="275" t="s">
        <v>226</v>
      </c>
      <c r="O200" s="207" t="s">
        <v>190</v>
      </c>
      <c r="P200" s="207" t="s">
        <v>191</v>
      </c>
      <c r="Q200" s="207"/>
      <c r="R200" s="208" t="s">
        <v>192</v>
      </c>
    </row>
    <row r="201" spans="1:18" ht="27" customHeight="1">
      <c r="A201" s="209" t="s">
        <v>193</v>
      </c>
      <c r="B201" s="457"/>
      <c r="C201" s="458"/>
      <c r="D201" s="461"/>
      <c r="E201" s="463"/>
      <c r="F201" s="465" t="s">
        <v>205</v>
      </c>
      <c r="G201" s="466"/>
      <c r="H201" s="467"/>
      <c r="J201" s="197"/>
      <c r="K201" s="209" t="s">
        <v>193</v>
      </c>
      <c r="L201" s="457"/>
      <c r="M201" s="458"/>
      <c r="N201" s="461"/>
      <c r="O201" s="463"/>
      <c r="P201" s="465" t="s">
        <v>205</v>
      </c>
      <c r="Q201" s="466"/>
      <c r="R201" s="467"/>
    </row>
    <row r="202" spans="1:18" ht="38.25" customHeight="1">
      <c r="A202" s="210" t="s">
        <v>194</v>
      </c>
      <c r="B202" s="459"/>
      <c r="C202" s="460"/>
      <c r="D202" s="462"/>
      <c r="E202" s="464"/>
      <c r="F202" s="469">
        <f>IF('②選手情報入力'!J23="","",'②選手情報入力'!J23)</f>
      </c>
      <c r="G202" s="470"/>
      <c r="H202" s="468"/>
      <c r="J202" s="197"/>
      <c r="K202" s="210" t="s">
        <v>194</v>
      </c>
      <c r="L202" s="459"/>
      <c r="M202" s="460"/>
      <c r="N202" s="462"/>
      <c r="O202" s="464"/>
      <c r="P202" s="469">
        <f>IF('②選手情報入力'!L23="","",'②選手情報入力'!L23)</f>
      </c>
      <c r="Q202" s="470"/>
      <c r="R202" s="468"/>
    </row>
    <row r="203" spans="1:18" ht="36" customHeight="1" thickBot="1">
      <c r="A203" s="211" t="s">
        <v>195</v>
      </c>
      <c r="B203" s="212" t="s">
        <v>196</v>
      </c>
      <c r="C203" s="213"/>
      <c r="D203" s="212" t="s">
        <v>197</v>
      </c>
      <c r="E203" s="214" t="s">
        <v>198</v>
      </c>
      <c r="F203" s="212" t="s">
        <v>199</v>
      </c>
      <c r="G203" s="215" t="s">
        <v>200</v>
      </c>
      <c r="H203" s="216" t="s">
        <v>201</v>
      </c>
      <c r="J203" s="197"/>
      <c r="K203" s="211" t="s">
        <v>195</v>
      </c>
      <c r="L203" s="212" t="s">
        <v>196</v>
      </c>
      <c r="M203" s="213"/>
      <c r="N203" s="212" t="s">
        <v>197</v>
      </c>
      <c r="O203" s="214" t="s">
        <v>198</v>
      </c>
      <c r="P203" s="212" t="s">
        <v>199</v>
      </c>
      <c r="Q203" s="215" t="s">
        <v>200</v>
      </c>
      <c r="R203" s="216" t="s">
        <v>201</v>
      </c>
    </row>
    <row r="204" spans="1:18" ht="6" customHeight="1">
      <c r="A204" s="217"/>
      <c r="B204" s="218"/>
      <c r="C204" s="218"/>
      <c r="D204" s="218"/>
      <c r="E204" s="218"/>
      <c r="F204" s="218"/>
      <c r="G204" s="218"/>
      <c r="H204" s="219"/>
      <c r="J204" s="197"/>
      <c r="K204" s="217"/>
      <c r="L204" s="218"/>
      <c r="M204" s="218"/>
      <c r="N204" s="218"/>
      <c r="O204" s="218"/>
      <c r="P204" s="218"/>
      <c r="Q204" s="218"/>
      <c r="R204" s="219"/>
    </row>
    <row r="205" spans="1:18" ht="25.5" customHeight="1">
      <c r="A205" s="220" t="s">
        <v>202</v>
      </c>
      <c r="B205" s="221"/>
      <c r="C205" s="221"/>
      <c r="D205" s="221"/>
      <c r="E205" s="221"/>
      <c r="F205" s="222"/>
      <c r="G205" s="222"/>
      <c r="H205" s="223" t="s">
        <v>223</v>
      </c>
      <c r="J205" s="197"/>
      <c r="K205" s="220" t="s">
        <v>202</v>
      </c>
      <c r="L205" s="221"/>
      <c r="M205" s="221"/>
      <c r="N205" s="221"/>
      <c r="O205" s="221"/>
      <c r="P205" s="222"/>
      <c r="Q205" s="222"/>
      <c r="R205" s="223" t="s">
        <v>223</v>
      </c>
    </row>
    <row r="206" spans="1:18" ht="25.5" customHeight="1">
      <c r="A206" s="220" t="s">
        <v>203</v>
      </c>
      <c r="B206" s="221"/>
      <c r="C206" s="221"/>
      <c r="D206" s="221"/>
      <c r="E206" s="221"/>
      <c r="F206" s="222"/>
      <c r="G206" s="222"/>
      <c r="H206" s="224" t="s">
        <v>224</v>
      </c>
      <c r="J206" s="197"/>
      <c r="K206" s="220" t="s">
        <v>203</v>
      </c>
      <c r="L206" s="221"/>
      <c r="M206" s="221"/>
      <c r="N206" s="221"/>
      <c r="O206" s="221"/>
      <c r="P206" s="222"/>
      <c r="Q206" s="222"/>
      <c r="R206" s="224" t="s">
        <v>224</v>
      </c>
    </row>
    <row r="207" spans="1:18" ht="25.5" customHeight="1">
      <c r="A207" s="196" t="s">
        <v>204</v>
      </c>
      <c r="B207" s="221"/>
      <c r="C207" s="221"/>
      <c r="D207" s="221"/>
      <c r="E207" s="221"/>
      <c r="F207" s="222"/>
      <c r="G207" s="222"/>
      <c r="H207" s="225" t="s">
        <v>225</v>
      </c>
      <c r="J207" s="197"/>
      <c r="K207" s="196" t="s">
        <v>204</v>
      </c>
      <c r="L207" s="221"/>
      <c r="M207" s="221"/>
      <c r="N207" s="221"/>
      <c r="O207" s="221"/>
      <c r="P207" s="222"/>
      <c r="Q207" s="222"/>
      <c r="R207" s="225" t="s">
        <v>225</v>
      </c>
    </row>
    <row r="208" spans="1:18" ht="60.75" customHeight="1">
      <c r="A208" s="226" t="s">
        <v>332</v>
      </c>
      <c r="B208" s="227"/>
      <c r="C208" s="227"/>
      <c r="D208" s="227"/>
      <c r="E208" s="227"/>
      <c r="F208" s="228"/>
      <c r="G208" s="228"/>
      <c r="H208" s="229"/>
      <c r="I208" s="230"/>
      <c r="J208" s="231"/>
      <c r="K208" s="226" t="s">
        <v>332</v>
      </c>
      <c r="L208" s="227"/>
      <c r="M208" s="227"/>
      <c r="N208" s="227"/>
      <c r="O208" s="227"/>
      <c r="P208" s="228"/>
      <c r="Q208" s="228"/>
      <c r="R208" s="229"/>
    </row>
    <row r="209" ht="12.75" customHeight="1"/>
    <row r="210" spans="1:18" ht="26.25">
      <c r="A210" s="193" t="s">
        <v>334</v>
      </c>
      <c r="B210" s="194"/>
      <c r="C210" s="195"/>
      <c r="D210" s="195"/>
      <c r="E210" s="195"/>
      <c r="F210" s="195"/>
      <c r="G210" s="195"/>
      <c r="H210" s="195"/>
      <c r="J210" s="197"/>
      <c r="K210" s="193" t="s">
        <v>334</v>
      </c>
      <c r="L210" s="194"/>
      <c r="M210" s="195"/>
      <c r="N210" s="195"/>
      <c r="O210" s="195"/>
      <c r="P210" s="195"/>
      <c r="Q210" s="195"/>
      <c r="R210" s="195"/>
    </row>
    <row r="211" spans="1:18" s="202" customFormat="1" ht="27" customHeight="1" thickBot="1">
      <c r="A211" s="274" t="s">
        <v>253</v>
      </c>
      <c r="B211" s="198"/>
      <c r="C211" s="199"/>
      <c r="D211" s="198"/>
      <c r="E211" s="198"/>
      <c r="F211" s="200" t="s">
        <v>184</v>
      </c>
      <c r="G211" s="198"/>
      <c r="H211" s="201" t="s">
        <v>185</v>
      </c>
      <c r="J211" s="203"/>
      <c r="K211" s="274" t="s">
        <v>254</v>
      </c>
      <c r="L211" s="198"/>
      <c r="M211" s="199"/>
      <c r="N211" s="198"/>
      <c r="O211" s="198"/>
      <c r="P211" s="200" t="s">
        <v>184</v>
      </c>
      <c r="Q211" s="198"/>
      <c r="R211" s="201" t="s">
        <v>185</v>
      </c>
    </row>
    <row r="212" spans="1:18" ht="36" customHeight="1" thickBot="1">
      <c r="A212" s="276" t="s">
        <v>216</v>
      </c>
      <c r="B212" s="471">
        <f>IF('②選手情報入力'!$I$24="","",'②選手情報入力'!$I$24)</f>
      </c>
      <c r="C212" s="472"/>
      <c r="D212" s="472"/>
      <c r="E212" s="472"/>
      <c r="F212" s="472"/>
      <c r="G212" s="472"/>
      <c r="H212" s="473"/>
      <c r="J212" s="197"/>
      <c r="K212" s="276" t="s">
        <v>216</v>
      </c>
      <c r="L212" s="471">
        <f>IF('②選手情報入力'!$K$24="","",'②選手情報入力'!$K$24)</f>
      </c>
      <c r="M212" s="472"/>
      <c r="N212" s="472"/>
      <c r="O212" s="472"/>
      <c r="P212" s="472"/>
      <c r="Q212" s="472"/>
      <c r="R212" s="473"/>
    </row>
    <row r="213" spans="1:18" ht="22.5" customHeight="1">
      <c r="A213" s="277" t="s">
        <v>5</v>
      </c>
      <c r="B213" s="278" t="s">
        <v>186</v>
      </c>
      <c r="C213" s="448">
        <f>IF('②選手情報入力'!$E$24="","",'②選手情報入力'!$E$24)</f>
      </c>
      <c r="D213" s="449"/>
      <c r="E213" s="450"/>
      <c r="F213" s="279" t="s">
        <v>187</v>
      </c>
      <c r="G213" s="280"/>
      <c r="H213" s="281"/>
      <c r="J213" s="197"/>
      <c r="K213" s="277" t="s">
        <v>5</v>
      </c>
      <c r="L213" s="278" t="s">
        <v>186</v>
      </c>
      <c r="M213" s="448">
        <f>IF('②選手情報入力'!$E$24="","",'②選手情報入力'!$E$24)</f>
      </c>
      <c r="N213" s="449"/>
      <c r="O213" s="450"/>
      <c r="P213" s="279" t="s">
        <v>187</v>
      </c>
      <c r="Q213" s="280"/>
      <c r="R213" s="281"/>
    </row>
    <row r="214" spans="1:18" ht="40.5" customHeight="1" thickBot="1">
      <c r="A214" s="282">
        <f>IF('②選手情報入力'!$C$24="","",'②選手情報入力'!$C$24)</f>
      </c>
      <c r="B214" s="283" t="s">
        <v>188</v>
      </c>
      <c r="C214" s="451">
        <f>IF('②選手情報入力'!$D$24="","",'②選手情報入力'!$D$24)</f>
      </c>
      <c r="D214" s="452"/>
      <c r="E214" s="453"/>
      <c r="F214" s="454">
        <f>'①学校情報入力'!$D$5</f>
        <v>0</v>
      </c>
      <c r="G214" s="455"/>
      <c r="H214" s="456"/>
      <c r="J214" s="197"/>
      <c r="K214" s="282">
        <f>IF('②選手情報入力'!$C$24="","",'②選手情報入力'!$C$24)</f>
      </c>
      <c r="L214" s="283" t="s">
        <v>188</v>
      </c>
      <c r="M214" s="451">
        <f>IF('②選手情報入力'!$D$24="","",'②選手情報入力'!$D$24)</f>
      </c>
      <c r="N214" s="452"/>
      <c r="O214" s="453"/>
      <c r="P214" s="454">
        <f>'①学校情報入力'!$D$5</f>
        <v>0</v>
      </c>
      <c r="Q214" s="455"/>
      <c r="R214" s="456"/>
    </row>
    <row r="215" spans="1:18" ht="30.75" customHeight="1">
      <c r="A215" s="205"/>
      <c r="B215" s="206" t="s">
        <v>189</v>
      </c>
      <c r="C215" s="204"/>
      <c r="D215" s="275" t="s">
        <v>222</v>
      </c>
      <c r="E215" s="207" t="s">
        <v>190</v>
      </c>
      <c r="F215" s="207" t="s">
        <v>191</v>
      </c>
      <c r="G215" s="207"/>
      <c r="H215" s="208" t="s">
        <v>192</v>
      </c>
      <c r="J215" s="197"/>
      <c r="K215" s="205"/>
      <c r="L215" s="206" t="s">
        <v>189</v>
      </c>
      <c r="M215" s="204"/>
      <c r="N215" s="275" t="s">
        <v>222</v>
      </c>
      <c r="O215" s="207" t="s">
        <v>190</v>
      </c>
      <c r="P215" s="207" t="s">
        <v>191</v>
      </c>
      <c r="Q215" s="207"/>
      <c r="R215" s="208" t="s">
        <v>192</v>
      </c>
    </row>
    <row r="216" spans="1:18" ht="27" customHeight="1">
      <c r="A216" s="209" t="s">
        <v>193</v>
      </c>
      <c r="B216" s="457"/>
      <c r="C216" s="458"/>
      <c r="D216" s="461"/>
      <c r="E216" s="463"/>
      <c r="F216" s="465" t="s">
        <v>205</v>
      </c>
      <c r="G216" s="466"/>
      <c r="H216" s="467"/>
      <c r="J216" s="197"/>
      <c r="K216" s="209" t="s">
        <v>193</v>
      </c>
      <c r="L216" s="457"/>
      <c r="M216" s="458"/>
      <c r="N216" s="461"/>
      <c r="O216" s="463"/>
      <c r="P216" s="465" t="s">
        <v>205</v>
      </c>
      <c r="Q216" s="466"/>
      <c r="R216" s="467"/>
    </row>
    <row r="217" spans="1:18" ht="38.25" customHeight="1">
      <c r="A217" s="210" t="s">
        <v>194</v>
      </c>
      <c r="B217" s="459"/>
      <c r="C217" s="460"/>
      <c r="D217" s="462"/>
      <c r="E217" s="464"/>
      <c r="F217" s="469">
        <f>IF('②選手情報入力'!J24="","",'②選手情報入力'!J24)</f>
      </c>
      <c r="G217" s="470"/>
      <c r="H217" s="468"/>
      <c r="J217" s="197"/>
      <c r="K217" s="210" t="s">
        <v>194</v>
      </c>
      <c r="L217" s="459"/>
      <c r="M217" s="460"/>
      <c r="N217" s="462"/>
      <c r="O217" s="464"/>
      <c r="P217" s="469">
        <f>IF('②選手情報入力'!L24="","",'②選手情報入力'!L24)</f>
      </c>
      <c r="Q217" s="470"/>
      <c r="R217" s="468"/>
    </row>
    <row r="218" spans="1:18" ht="36" customHeight="1" thickBot="1">
      <c r="A218" s="211" t="s">
        <v>195</v>
      </c>
      <c r="B218" s="212" t="s">
        <v>196</v>
      </c>
      <c r="C218" s="213"/>
      <c r="D218" s="212" t="s">
        <v>197</v>
      </c>
      <c r="E218" s="214" t="s">
        <v>198</v>
      </c>
      <c r="F218" s="212" t="s">
        <v>199</v>
      </c>
      <c r="G218" s="215" t="s">
        <v>200</v>
      </c>
      <c r="H218" s="216" t="s">
        <v>201</v>
      </c>
      <c r="J218" s="197"/>
      <c r="K218" s="211" t="s">
        <v>195</v>
      </c>
      <c r="L218" s="212" t="s">
        <v>196</v>
      </c>
      <c r="M218" s="213"/>
      <c r="N218" s="212" t="s">
        <v>197</v>
      </c>
      <c r="O218" s="214" t="s">
        <v>198</v>
      </c>
      <c r="P218" s="212" t="s">
        <v>199</v>
      </c>
      <c r="Q218" s="215" t="s">
        <v>200</v>
      </c>
      <c r="R218" s="216" t="s">
        <v>201</v>
      </c>
    </row>
    <row r="219" spans="1:18" ht="6" customHeight="1">
      <c r="A219" s="217"/>
      <c r="B219" s="218"/>
      <c r="C219" s="218"/>
      <c r="D219" s="218"/>
      <c r="E219" s="218"/>
      <c r="F219" s="218"/>
      <c r="G219" s="218"/>
      <c r="H219" s="219"/>
      <c r="J219" s="197"/>
      <c r="K219" s="217"/>
      <c r="L219" s="218"/>
      <c r="M219" s="218"/>
      <c r="N219" s="218"/>
      <c r="O219" s="218"/>
      <c r="P219" s="218"/>
      <c r="Q219" s="218"/>
      <c r="R219" s="219"/>
    </row>
    <row r="220" spans="1:18" ht="25.5" customHeight="1">
      <c r="A220" s="220" t="s">
        <v>202</v>
      </c>
      <c r="B220" s="221"/>
      <c r="C220" s="221"/>
      <c r="D220" s="221"/>
      <c r="E220" s="221"/>
      <c r="F220" s="222"/>
      <c r="G220" s="222"/>
      <c r="H220" s="223" t="s">
        <v>223</v>
      </c>
      <c r="J220" s="197"/>
      <c r="K220" s="220" t="s">
        <v>202</v>
      </c>
      <c r="L220" s="221"/>
      <c r="M220" s="221"/>
      <c r="N220" s="221"/>
      <c r="O220" s="221"/>
      <c r="P220" s="222"/>
      <c r="Q220" s="222"/>
      <c r="R220" s="223" t="s">
        <v>223</v>
      </c>
    </row>
    <row r="221" spans="1:18" ht="25.5" customHeight="1">
      <c r="A221" s="220" t="s">
        <v>203</v>
      </c>
      <c r="B221" s="221"/>
      <c r="C221" s="221"/>
      <c r="D221" s="221"/>
      <c r="E221" s="221"/>
      <c r="F221" s="222"/>
      <c r="G221" s="222"/>
      <c r="H221" s="224" t="s">
        <v>224</v>
      </c>
      <c r="J221" s="197"/>
      <c r="K221" s="220" t="s">
        <v>203</v>
      </c>
      <c r="L221" s="221"/>
      <c r="M221" s="221"/>
      <c r="N221" s="221"/>
      <c r="O221" s="221"/>
      <c r="P221" s="222"/>
      <c r="Q221" s="222"/>
      <c r="R221" s="224" t="s">
        <v>224</v>
      </c>
    </row>
    <row r="222" spans="1:18" ht="25.5" customHeight="1">
      <c r="A222" s="196" t="s">
        <v>204</v>
      </c>
      <c r="B222" s="221"/>
      <c r="C222" s="221"/>
      <c r="D222" s="221"/>
      <c r="E222" s="221"/>
      <c r="F222" s="222"/>
      <c r="G222" s="222"/>
      <c r="H222" s="225" t="s">
        <v>225</v>
      </c>
      <c r="J222" s="197"/>
      <c r="K222" s="196" t="s">
        <v>204</v>
      </c>
      <c r="L222" s="221"/>
      <c r="M222" s="221"/>
      <c r="N222" s="221"/>
      <c r="O222" s="221"/>
      <c r="P222" s="222"/>
      <c r="Q222" s="222"/>
      <c r="R222" s="225" t="s">
        <v>225</v>
      </c>
    </row>
    <row r="223" spans="1:18" ht="60.75" customHeight="1">
      <c r="A223" s="311" t="s">
        <v>333</v>
      </c>
      <c r="B223" s="227"/>
      <c r="C223" s="227"/>
      <c r="D223" s="227"/>
      <c r="E223" s="227"/>
      <c r="F223" s="228"/>
      <c r="G223" s="228"/>
      <c r="H223" s="229"/>
      <c r="I223" s="230"/>
      <c r="J223" s="231"/>
      <c r="K223" s="311" t="s">
        <v>333</v>
      </c>
      <c r="L223" s="227"/>
      <c r="M223" s="227"/>
      <c r="N223" s="227"/>
      <c r="O223" s="227"/>
      <c r="P223" s="228"/>
      <c r="Q223" s="228"/>
      <c r="R223" s="229"/>
    </row>
    <row r="224" spans="10:11" ht="64.5" customHeight="1">
      <c r="J224" s="197"/>
      <c r="K224" s="232"/>
    </row>
    <row r="225" spans="1:18" ht="26.25">
      <c r="A225" s="193" t="s">
        <v>334</v>
      </c>
      <c r="B225" s="194"/>
      <c r="C225" s="195"/>
      <c r="D225" s="195"/>
      <c r="E225" s="195"/>
      <c r="F225" s="195"/>
      <c r="G225" s="195"/>
      <c r="H225" s="195"/>
      <c r="J225" s="197"/>
      <c r="K225" s="193"/>
      <c r="L225" s="194"/>
      <c r="M225" s="195"/>
      <c r="N225" s="195" t="s">
        <v>334</v>
      </c>
      <c r="O225" s="195"/>
      <c r="P225" s="195"/>
      <c r="Q225" s="195"/>
      <c r="R225" s="195"/>
    </row>
    <row r="226" spans="1:18" s="202" customFormat="1" ht="27" customHeight="1" thickBot="1">
      <c r="A226" s="274" t="s">
        <v>255</v>
      </c>
      <c r="B226" s="198"/>
      <c r="C226" s="199"/>
      <c r="D226" s="198"/>
      <c r="E226" s="198"/>
      <c r="F226" s="200" t="s">
        <v>184</v>
      </c>
      <c r="G226" s="198"/>
      <c r="H226" s="201" t="s">
        <v>185</v>
      </c>
      <c r="J226" s="203"/>
      <c r="K226" s="274" t="s">
        <v>256</v>
      </c>
      <c r="L226" s="198"/>
      <c r="M226" s="199"/>
      <c r="N226" s="198"/>
      <c r="O226" s="198"/>
      <c r="P226" s="200" t="s">
        <v>184</v>
      </c>
      <c r="Q226" s="198"/>
      <c r="R226" s="201" t="s">
        <v>185</v>
      </c>
    </row>
    <row r="227" spans="1:18" ht="36" customHeight="1" thickBot="1">
      <c r="A227" s="276" t="s">
        <v>216</v>
      </c>
      <c r="B227" s="471">
        <f>IF('②選手情報入力'!$I$25="","",'②選手情報入力'!$I$25)</f>
      </c>
      <c r="C227" s="472"/>
      <c r="D227" s="472"/>
      <c r="E227" s="472"/>
      <c r="F227" s="472"/>
      <c r="G227" s="472"/>
      <c r="H227" s="473"/>
      <c r="J227" s="197"/>
      <c r="K227" s="276" t="s">
        <v>216</v>
      </c>
      <c r="L227" s="471">
        <f>IF('②選手情報入力'!$K$25="","",'②選手情報入力'!$K$25)</f>
      </c>
      <c r="M227" s="472"/>
      <c r="N227" s="472"/>
      <c r="O227" s="472"/>
      <c r="P227" s="472"/>
      <c r="Q227" s="472"/>
      <c r="R227" s="473"/>
    </row>
    <row r="228" spans="1:18" ht="22.5" customHeight="1">
      <c r="A228" s="277" t="s">
        <v>5</v>
      </c>
      <c r="B228" s="278" t="s">
        <v>186</v>
      </c>
      <c r="C228" s="448">
        <f>IF('②選手情報入力'!$E$25="","",'②選手情報入力'!$E$25)</f>
      </c>
      <c r="D228" s="449"/>
      <c r="E228" s="450"/>
      <c r="F228" s="279" t="s">
        <v>187</v>
      </c>
      <c r="G228" s="280"/>
      <c r="H228" s="281"/>
      <c r="J228" s="197"/>
      <c r="K228" s="277" t="s">
        <v>5</v>
      </c>
      <c r="L228" s="278" t="s">
        <v>186</v>
      </c>
      <c r="M228" s="448">
        <f>IF('②選手情報入力'!$E$25="","",'②選手情報入力'!$E$25)</f>
      </c>
      <c r="N228" s="449"/>
      <c r="O228" s="450"/>
      <c r="P228" s="279" t="s">
        <v>187</v>
      </c>
      <c r="Q228" s="280"/>
      <c r="R228" s="281"/>
    </row>
    <row r="229" spans="1:18" ht="40.5" customHeight="1" thickBot="1">
      <c r="A229" s="282">
        <f>IF('②選手情報入力'!$C$25="","",'②選手情報入力'!$C$25)</f>
      </c>
      <c r="B229" s="283" t="s">
        <v>188</v>
      </c>
      <c r="C229" s="451">
        <f>IF('②選手情報入力'!$D$25="","",'②選手情報入力'!$D$25)</f>
      </c>
      <c r="D229" s="452"/>
      <c r="E229" s="453"/>
      <c r="F229" s="454">
        <f>'①学校情報入力'!$D$5</f>
        <v>0</v>
      </c>
      <c r="G229" s="455"/>
      <c r="H229" s="456"/>
      <c r="J229" s="197"/>
      <c r="K229" s="282">
        <f>IF('②選手情報入力'!$C$25="","",'②選手情報入力'!$C$25)</f>
      </c>
      <c r="L229" s="283" t="s">
        <v>188</v>
      </c>
      <c r="M229" s="451">
        <f>IF('②選手情報入力'!$D$25="","",'②選手情報入力'!$D$25)</f>
      </c>
      <c r="N229" s="452"/>
      <c r="O229" s="453"/>
      <c r="P229" s="454">
        <f>'①学校情報入力'!$D$5</f>
        <v>0</v>
      </c>
      <c r="Q229" s="455"/>
      <c r="R229" s="456"/>
    </row>
    <row r="230" spans="1:18" ht="30.75" customHeight="1">
      <c r="A230" s="205"/>
      <c r="B230" s="206" t="s">
        <v>189</v>
      </c>
      <c r="C230" s="204"/>
      <c r="D230" s="275" t="s">
        <v>226</v>
      </c>
      <c r="E230" s="207" t="s">
        <v>190</v>
      </c>
      <c r="F230" s="207" t="s">
        <v>191</v>
      </c>
      <c r="G230" s="207"/>
      <c r="H230" s="208" t="s">
        <v>192</v>
      </c>
      <c r="J230" s="197"/>
      <c r="K230" s="205"/>
      <c r="L230" s="206" t="s">
        <v>189</v>
      </c>
      <c r="M230" s="204"/>
      <c r="N230" s="275" t="s">
        <v>226</v>
      </c>
      <c r="O230" s="207" t="s">
        <v>190</v>
      </c>
      <c r="P230" s="207" t="s">
        <v>191</v>
      </c>
      <c r="Q230" s="207"/>
      <c r="R230" s="208" t="s">
        <v>192</v>
      </c>
    </row>
    <row r="231" spans="1:18" ht="27" customHeight="1">
      <c r="A231" s="209" t="s">
        <v>193</v>
      </c>
      <c r="B231" s="457"/>
      <c r="C231" s="458"/>
      <c r="D231" s="461"/>
      <c r="E231" s="463"/>
      <c r="F231" s="465" t="s">
        <v>205</v>
      </c>
      <c r="G231" s="466"/>
      <c r="H231" s="467"/>
      <c r="J231" s="197"/>
      <c r="K231" s="209" t="s">
        <v>193</v>
      </c>
      <c r="L231" s="457"/>
      <c r="M231" s="458"/>
      <c r="N231" s="461"/>
      <c r="O231" s="463"/>
      <c r="P231" s="465" t="s">
        <v>205</v>
      </c>
      <c r="Q231" s="466"/>
      <c r="R231" s="467"/>
    </row>
    <row r="232" spans="1:18" ht="38.25" customHeight="1">
      <c r="A232" s="210" t="s">
        <v>194</v>
      </c>
      <c r="B232" s="459"/>
      <c r="C232" s="460"/>
      <c r="D232" s="462"/>
      <c r="E232" s="464"/>
      <c r="F232" s="469">
        <f>IF('②選手情報入力'!J25="","",'②選手情報入力'!J25)</f>
      </c>
      <c r="G232" s="470"/>
      <c r="H232" s="468"/>
      <c r="J232" s="197"/>
      <c r="K232" s="210" t="s">
        <v>194</v>
      </c>
      <c r="L232" s="459"/>
      <c r="M232" s="460"/>
      <c r="N232" s="462"/>
      <c r="O232" s="464"/>
      <c r="P232" s="469">
        <f>IF('②選手情報入力'!L25="","",'②選手情報入力'!L25)</f>
      </c>
      <c r="Q232" s="470"/>
      <c r="R232" s="468"/>
    </row>
    <row r="233" spans="1:18" ht="36" customHeight="1" thickBot="1">
      <c r="A233" s="211" t="s">
        <v>195</v>
      </c>
      <c r="B233" s="212" t="s">
        <v>196</v>
      </c>
      <c r="C233" s="213"/>
      <c r="D233" s="212" t="s">
        <v>197</v>
      </c>
      <c r="E233" s="214" t="s">
        <v>198</v>
      </c>
      <c r="F233" s="212" t="s">
        <v>199</v>
      </c>
      <c r="G233" s="215" t="s">
        <v>200</v>
      </c>
      <c r="H233" s="216" t="s">
        <v>201</v>
      </c>
      <c r="J233" s="197"/>
      <c r="K233" s="211" t="s">
        <v>195</v>
      </c>
      <c r="L233" s="212" t="s">
        <v>196</v>
      </c>
      <c r="M233" s="213"/>
      <c r="N233" s="212" t="s">
        <v>197</v>
      </c>
      <c r="O233" s="214" t="s">
        <v>198</v>
      </c>
      <c r="P233" s="212" t="s">
        <v>199</v>
      </c>
      <c r="Q233" s="215" t="s">
        <v>200</v>
      </c>
      <c r="R233" s="216" t="s">
        <v>201</v>
      </c>
    </row>
    <row r="234" spans="1:18" ht="6" customHeight="1">
      <c r="A234" s="217"/>
      <c r="B234" s="218"/>
      <c r="C234" s="218"/>
      <c r="D234" s="218"/>
      <c r="E234" s="218"/>
      <c r="F234" s="218"/>
      <c r="G234" s="218"/>
      <c r="H234" s="219"/>
      <c r="J234" s="197"/>
      <c r="K234" s="217"/>
      <c r="L234" s="218"/>
      <c r="M234" s="218"/>
      <c r="N234" s="218"/>
      <c r="O234" s="218"/>
      <c r="P234" s="218"/>
      <c r="Q234" s="218"/>
      <c r="R234" s="219"/>
    </row>
    <row r="235" spans="1:18" ht="25.5" customHeight="1">
      <c r="A235" s="220" t="s">
        <v>202</v>
      </c>
      <c r="B235" s="221"/>
      <c r="C235" s="221"/>
      <c r="D235" s="221"/>
      <c r="E235" s="221"/>
      <c r="F235" s="222"/>
      <c r="G235" s="222"/>
      <c r="H235" s="223" t="s">
        <v>223</v>
      </c>
      <c r="J235" s="197"/>
      <c r="K235" s="220" t="s">
        <v>202</v>
      </c>
      <c r="L235" s="221"/>
      <c r="M235" s="221"/>
      <c r="N235" s="221"/>
      <c r="O235" s="221"/>
      <c r="P235" s="222"/>
      <c r="Q235" s="222"/>
      <c r="R235" s="223" t="s">
        <v>223</v>
      </c>
    </row>
    <row r="236" spans="1:18" ht="25.5" customHeight="1">
      <c r="A236" s="220" t="s">
        <v>203</v>
      </c>
      <c r="B236" s="221"/>
      <c r="C236" s="221"/>
      <c r="D236" s="221"/>
      <c r="E236" s="221"/>
      <c r="F236" s="222"/>
      <c r="G236" s="222"/>
      <c r="H236" s="224" t="s">
        <v>224</v>
      </c>
      <c r="J236" s="197"/>
      <c r="K236" s="220" t="s">
        <v>203</v>
      </c>
      <c r="L236" s="221"/>
      <c r="M236" s="221"/>
      <c r="N236" s="221"/>
      <c r="O236" s="221"/>
      <c r="P236" s="222"/>
      <c r="Q236" s="222"/>
      <c r="R236" s="224" t="s">
        <v>224</v>
      </c>
    </row>
    <row r="237" spans="1:18" ht="25.5" customHeight="1">
      <c r="A237" s="196" t="s">
        <v>204</v>
      </c>
      <c r="B237" s="221"/>
      <c r="C237" s="221"/>
      <c r="D237" s="221"/>
      <c r="E237" s="221"/>
      <c r="F237" s="222"/>
      <c r="G237" s="222"/>
      <c r="H237" s="225" t="s">
        <v>225</v>
      </c>
      <c r="J237" s="197"/>
      <c r="K237" s="196" t="s">
        <v>204</v>
      </c>
      <c r="L237" s="221"/>
      <c r="M237" s="221"/>
      <c r="N237" s="221"/>
      <c r="O237" s="221"/>
      <c r="P237" s="222"/>
      <c r="Q237" s="222"/>
      <c r="R237" s="225" t="s">
        <v>225</v>
      </c>
    </row>
    <row r="238" spans="1:18" ht="60.75" customHeight="1">
      <c r="A238" s="226" t="s">
        <v>332</v>
      </c>
      <c r="B238" s="227"/>
      <c r="C238" s="227"/>
      <c r="D238" s="227"/>
      <c r="E238" s="227"/>
      <c r="F238" s="228"/>
      <c r="G238" s="228"/>
      <c r="H238" s="229"/>
      <c r="I238" s="230"/>
      <c r="J238" s="231"/>
      <c r="K238" s="226" t="s">
        <v>332</v>
      </c>
      <c r="L238" s="227"/>
      <c r="M238" s="227"/>
      <c r="N238" s="227"/>
      <c r="O238" s="227"/>
      <c r="P238" s="228"/>
      <c r="Q238" s="228"/>
      <c r="R238" s="229"/>
    </row>
  </sheetData>
  <sheetProtection sheet="1" objects="1" scenarios="1"/>
  <mergeCells count="320">
    <mergeCell ref="C5:E5"/>
    <mergeCell ref="F5:H5"/>
    <mergeCell ref="M5:O5"/>
    <mergeCell ref="P5:R5"/>
    <mergeCell ref="C4:E4"/>
    <mergeCell ref="M4:O4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N7:N8"/>
    <mergeCell ref="O7:O8"/>
    <mergeCell ref="P7:Q7"/>
    <mergeCell ref="R7:R8"/>
    <mergeCell ref="F8:G8"/>
    <mergeCell ref="P8:Q8"/>
    <mergeCell ref="B7:C8"/>
    <mergeCell ref="D7:D8"/>
    <mergeCell ref="E7:E8"/>
    <mergeCell ref="F7:G7"/>
    <mergeCell ref="H7:H8"/>
    <mergeCell ref="L7:M8"/>
    <mergeCell ref="N22:N23"/>
    <mergeCell ref="O22:O23"/>
    <mergeCell ref="P22:Q22"/>
    <mergeCell ref="R22:R23"/>
    <mergeCell ref="F23:G23"/>
    <mergeCell ref="P23:Q23"/>
    <mergeCell ref="B22:C23"/>
    <mergeCell ref="D22:D23"/>
    <mergeCell ref="E22:E23"/>
    <mergeCell ref="F22:G22"/>
    <mergeCell ref="H22:H23"/>
    <mergeCell ref="L22:M23"/>
    <mergeCell ref="C50:E50"/>
    <mergeCell ref="F50:H50"/>
    <mergeCell ref="M50:O50"/>
    <mergeCell ref="C34:E34"/>
    <mergeCell ref="M34:O34"/>
    <mergeCell ref="C35:E35"/>
    <mergeCell ref="F35:H35"/>
    <mergeCell ref="M35:O35"/>
    <mergeCell ref="E52:E53"/>
    <mergeCell ref="F52:G52"/>
    <mergeCell ref="H52:H53"/>
    <mergeCell ref="L52:M53"/>
    <mergeCell ref="F38:G38"/>
    <mergeCell ref="O37:O38"/>
    <mergeCell ref="R37:R38"/>
    <mergeCell ref="P38:Q38"/>
    <mergeCell ref="C49:E49"/>
    <mergeCell ref="M49:O49"/>
    <mergeCell ref="P35:R35"/>
    <mergeCell ref="B37:C38"/>
    <mergeCell ref="D37:D38"/>
    <mergeCell ref="E37:E38"/>
    <mergeCell ref="H37:H38"/>
    <mergeCell ref="L37:M38"/>
    <mergeCell ref="N37:N38"/>
    <mergeCell ref="C65:E65"/>
    <mergeCell ref="F65:H65"/>
    <mergeCell ref="M65:O65"/>
    <mergeCell ref="P65:R65"/>
    <mergeCell ref="C64:E64"/>
    <mergeCell ref="M64:O64"/>
    <mergeCell ref="N52:N53"/>
    <mergeCell ref="O52:O53"/>
    <mergeCell ref="P52:Q52"/>
    <mergeCell ref="R52:R53"/>
    <mergeCell ref="F53:G53"/>
    <mergeCell ref="P53:Q53"/>
    <mergeCell ref="P50:R50"/>
    <mergeCell ref="F37:G37"/>
    <mergeCell ref="P37:Q37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C95:E95"/>
    <mergeCell ref="F95:H95"/>
    <mergeCell ref="M95:O95"/>
    <mergeCell ref="P95:R95"/>
    <mergeCell ref="C94:E94"/>
    <mergeCell ref="M94:O94"/>
    <mergeCell ref="N82:N83"/>
    <mergeCell ref="O82:O83"/>
    <mergeCell ref="P82:Q82"/>
    <mergeCell ref="R82:R83"/>
    <mergeCell ref="F83:G83"/>
    <mergeCell ref="P83:Q83"/>
    <mergeCell ref="B82:C83"/>
    <mergeCell ref="D82:D83"/>
    <mergeCell ref="E82:E83"/>
    <mergeCell ref="F82:G82"/>
    <mergeCell ref="H82:H83"/>
    <mergeCell ref="L82:M83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P98:Q98"/>
    <mergeCell ref="B97:C98"/>
    <mergeCell ref="D97:D98"/>
    <mergeCell ref="E97:E98"/>
    <mergeCell ref="F97:G97"/>
    <mergeCell ref="H97:H98"/>
    <mergeCell ref="L97:M98"/>
    <mergeCell ref="B112:C113"/>
    <mergeCell ref="D112:D113"/>
    <mergeCell ref="E112:E113"/>
    <mergeCell ref="F112:G112"/>
    <mergeCell ref="H112:H113"/>
    <mergeCell ref="L112:M113"/>
    <mergeCell ref="C110:E110"/>
    <mergeCell ref="F110:H110"/>
    <mergeCell ref="M110:O110"/>
    <mergeCell ref="C123:E123"/>
    <mergeCell ref="M123:O123"/>
    <mergeCell ref="C124:E124"/>
    <mergeCell ref="F124:H124"/>
    <mergeCell ref="M124:O124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F142:G142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E126:E127"/>
    <mergeCell ref="F126:G126"/>
    <mergeCell ref="H126:H127"/>
    <mergeCell ref="L126:M127"/>
    <mergeCell ref="N126:N127"/>
    <mergeCell ref="C153:E153"/>
    <mergeCell ref="M153:O153"/>
    <mergeCell ref="C154:E154"/>
    <mergeCell ref="F154:H154"/>
    <mergeCell ref="M154:O154"/>
    <mergeCell ref="P154:R154"/>
    <mergeCell ref="B152:H152"/>
    <mergeCell ref="L152:R152"/>
    <mergeCell ref="C138:E138"/>
    <mergeCell ref="M138:O138"/>
    <mergeCell ref="C139:E139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O141:O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C183:E183"/>
    <mergeCell ref="M183:O183"/>
    <mergeCell ref="C184:E184"/>
    <mergeCell ref="F184:H184"/>
    <mergeCell ref="M184:O184"/>
    <mergeCell ref="P184:R184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E171:E172"/>
    <mergeCell ref="F171:G171"/>
    <mergeCell ref="H171:H172"/>
    <mergeCell ref="L171:M172"/>
    <mergeCell ref="N171:N172"/>
    <mergeCell ref="O171:O17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C213:E213"/>
    <mergeCell ref="M213:O213"/>
    <mergeCell ref="C214:E214"/>
    <mergeCell ref="F214:H214"/>
    <mergeCell ref="M214:O214"/>
    <mergeCell ref="P214:R214"/>
    <mergeCell ref="B212:H212"/>
    <mergeCell ref="L212:R212"/>
    <mergeCell ref="C198:E198"/>
    <mergeCell ref="M198:O198"/>
    <mergeCell ref="C199:E199"/>
    <mergeCell ref="F199:H199"/>
    <mergeCell ref="M199:O199"/>
    <mergeCell ref="P199:R199"/>
    <mergeCell ref="B201:C202"/>
    <mergeCell ref="D201:D202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O216:O217"/>
    <mergeCell ref="P216:Q216"/>
    <mergeCell ref="R216:R217"/>
    <mergeCell ref="F217:G217"/>
    <mergeCell ref="P217:Q217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C228:E228"/>
    <mergeCell ref="M228:O228"/>
    <mergeCell ref="C229:E229"/>
    <mergeCell ref="F229:H229"/>
    <mergeCell ref="M229:O229"/>
    <mergeCell ref="P229:R229"/>
    <mergeCell ref="B231:C232"/>
    <mergeCell ref="D231:D232"/>
    <mergeCell ref="E231:E232"/>
    <mergeCell ref="F231:G231"/>
    <mergeCell ref="H231:H232"/>
    <mergeCell ref="L231:M232"/>
    <mergeCell ref="N231:N232"/>
    <mergeCell ref="O231:O232"/>
    <mergeCell ref="P231:Q231"/>
    <mergeCell ref="R231:R232"/>
    <mergeCell ref="F232:G232"/>
    <mergeCell ref="P232:Q232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128</v>
      </c>
    </row>
    <row r="2" spans="4:8" ht="14.25">
      <c r="D2" s="15" t="s">
        <v>136</v>
      </c>
      <c r="E2" s="486" t="str">
        <f>'注意事項'!C3&amp;'注意事項'!F3</f>
        <v>国体選手選考春季選抜競技会</v>
      </c>
      <c r="F2" s="486"/>
      <c r="G2" s="486"/>
      <c r="H2" s="486"/>
    </row>
    <row r="3" ht="18.75" customHeight="1" thickBot="1"/>
    <row r="4" spans="2:9" s="87" customFormat="1" ht="16.5" customHeight="1">
      <c r="B4" s="480" t="s">
        <v>130</v>
      </c>
      <c r="C4" s="98" t="s">
        <v>131</v>
      </c>
      <c r="D4" s="482">
        <f>'②選手情報入力'!G28</f>
        <v>0</v>
      </c>
      <c r="E4" s="483"/>
      <c r="G4" s="15" t="s">
        <v>123</v>
      </c>
      <c r="H4" s="486">
        <f>IF('①学校情報入力'!D5="","",'①学校情報入力'!D5)</f>
      </c>
      <c r="I4" s="486"/>
    </row>
    <row r="5" spans="2:9" s="87" customFormat="1" ht="16.5" customHeight="1" thickBot="1">
      <c r="B5" s="481"/>
      <c r="C5" s="99" t="s">
        <v>132</v>
      </c>
      <c r="D5" s="484">
        <f>'②選手情報入力'!G29</f>
        <v>0</v>
      </c>
      <c r="E5" s="485"/>
      <c r="G5" s="284"/>
      <c r="H5" s="243"/>
      <c r="I5" s="243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3"/>
      <c r="B7" s="260" t="s">
        <v>124</v>
      </c>
      <c r="C7" s="251" t="s">
        <v>125</v>
      </c>
      <c r="D7" s="251" t="s">
        <v>126</v>
      </c>
      <c r="E7" s="251" t="s">
        <v>127</v>
      </c>
      <c r="F7" s="251" t="s">
        <v>39</v>
      </c>
      <c r="G7" s="251" t="s">
        <v>40</v>
      </c>
      <c r="H7" s="251" t="s">
        <v>41</v>
      </c>
      <c r="I7" s="252" t="s">
        <v>42</v>
      </c>
    </row>
    <row r="8" spans="1:9" s="87" customFormat="1" ht="18" customHeight="1">
      <c r="A8" s="254">
        <v>1</v>
      </c>
      <c r="B8" s="261">
        <f>IF('②選手情報入力'!C10="","",'②選手情報入力'!C10)</f>
      </c>
      <c r="C8" s="109">
        <f>IF('②選手情報入力'!D10="","",'②選手情報入力'!D10)</f>
      </c>
      <c r="D8" s="95">
        <f>IF('②選手情報入力'!G10="","",'②選手情報入力'!G10)</f>
      </c>
      <c r="E8" s="95">
        <f>IF('②選手情報入力'!H10="","",'②選手情報入力'!H10)</f>
      </c>
      <c r="F8" s="285">
        <f>IF('②選手情報入力'!I10="","",'②選手情報入力'!I10)</f>
      </c>
      <c r="G8" s="95">
        <f>IF('②選手情報入力'!J10="","",'②選手情報入力'!J10)</f>
      </c>
      <c r="H8" s="285">
        <f>IF('②選手情報入力'!K10="","",'②選手情報入力'!K10)</f>
      </c>
      <c r="I8" s="248">
        <f>IF('②選手情報入力'!L10="","",'②選手情報入力'!L10)</f>
      </c>
    </row>
    <row r="9" spans="1:9" s="87" customFormat="1" ht="18" customHeight="1">
      <c r="A9" s="255">
        <v>2</v>
      </c>
      <c r="B9" s="262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86">
        <f>IF('②選手情報入力'!I11="","",'②選手情報入力'!I11)</f>
      </c>
      <c r="G9" s="92">
        <f>IF('②選手情報入力'!J11="","",'②選手情報入力'!J11)</f>
      </c>
      <c r="H9" s="286">
        <f>IF('②選手情報入力'!K11="","",'②選手情報入力'!K11)</f>
      </c>
      <c r="I9" s="245">
        <f>IF('②選手情報入力'!L11="","",'②選手情報入力'!L11)</f>
      </c>
    </row>
    <row r="10" spans="1:9" s="87" customFormat="1" ht="18" customHeight="1">
      <c r="A10" s="255">
        <v>3</v>
      </c>
      <c r="B10" s="262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86">
        <f>IF('②選手情報入力'!I12="","",'②選手情報入力'!I12)</f>
      </c>
      <c r="G10" s="92">
        <f>IF('②選手情報入力'!J12="","",'②選手情報入力'!J12)</f>
      </c>
      <c r="H10" s="286">
        <f>IF('②選手情報入力'!K12="","",'②選手情報入力'!K12)</f>
      </c>
      <c r="I10" s="245">
        <f>IF('②選手情報入力'!L12="","",'②選手情報入力'!L12)</f>
      </c>
    </row>
    <row r="11" spans="1:9" s="87" customFormat="1" ht="18" customHeight="1">
      <c r="A11" s="255">
        <v>4</v>
      </c>
      <c r="B11" s="262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86">
        <f>IF('②選手情報入力'!I13="","",'②選手情報入力'!I13)</f>
      </c>
      <c r="G11" s="92">
        <f>IF('②選手情報入力'!J13="","",'②選手情報入力'!J13)</f>
      </c>
      <c r="H11" s="286">
        <f>IF('②選手情報入力'!K13="","",'②選手情報入力'!K13)</f>
      </c>
      <c r="I11" s="245">
        <f>IF('②選手情報入力'!L13="","",'②選手情報入力'!L13)</f>
      </c>
    </row>
    <row r="12" spans="1:9" s="87" customFormat="1" ht="18" customHeight="1">
      <c r="A12" s="256">
        <v>5</v>
      </c>
      <c r="B12" s="263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87">
        <f>IF('②選手情報入力'!I14="","",'②選手情報入力'!I14)</f>
      </c>
      <c r="G12" s="94">
        <f>IF('②選手情報入力'!J14="","",'②選手情報入力'!J14)</f>
      </c>
      <c r="H12" s="287">
        <f>IF('②選手情報入力'!K14="","",'②選手情報入力'!K14)</f>
      </c>
      <c r="I12" s="246">
        <f>IF('②選手情報入力'!L14="","",'②選手情報入力'!L14)</f>
      </c>
    </row>
    <row r="13" spans="1:9" s="87" customFormat="1" ht="18" customHeight="1">
      <c r="A13" s="257">
        <v>6</v>
      </c>
      <c r="B13" s="264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88">
        <f>IF('②選手情報入力'!I15="","",'②選手情報入力'!I15)</f>
      </c>
      <c r="G13" s="91">
        <f>IF('②選手情報入力'!J15="","",'②選手情報入力'!J15)</f>
      </c>
      <c r="H13" s="288">
        <f>IF('②選手情報入力'!K15="","",'②選手情報入力'!K15)</f>
      </c>
      <c r="I13" s="244">
        <f>IF('②選手情報入力'!L15="","",'②選手情報入力'!L15)</f>
      </c>
    </row>
    <row r="14" spans="1:9" s="87" customFormat="1" ht="18" customHeight="1">
      <c r="A14" s="255">
        <v>7</v>
      </c>
      <c r="B14" s="262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86">
        <f>IF('②選手情報入力'!I16="","",'②選手情報入力'!I16)</f>
      </c>
      <c r="G14" s="92">
        <f>IF('②選手情報入力'!J16="","",'②選手情報入力'!J16)</f>
      </c>
      <c r="H14" s="286">
        <f>IF('②選手情報入力'!K16="","",'②選手情報入力'!K16)</f>
      </c>
      <c r="I14" s="245">
        <f>IF('②選手情報入力'!L16="","",'②選手情報入力'!L16)</f>
      </c>
    </row>
    <row r="15" spans="1:9" s="87" customFormat="1" ht="18" customHeight="1">
      <c r="A15" s="255">
        <v>8</v>
      </c>
      <c r="B15" s="262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86">
        <f>IF('②選手情報入力'!I17="","",'②選手情報入力'!I17)</f>
      </c>
      <c r="G15" s="92">
        <f>IF('②選手情報入力'!J17="","",'②選手情報入力'!J17)</f>
      </c>
      <c r="H15" s="286">
        <f>IF('②選手情報入力'!K17="","",'②選手情報入力'!K17)</f>
      </c>
      <c r="I15" s="245">
        <f>IF('②選手情報入力'!L17="","",'②選手情報入力'!L17)</f>
      </c>
    </row>
    <row r="16" spans="1:9" s="87" customFormat="1" ht="18" customHeight="1">
      <c r="A16" s="255">
        <v>9</v>
      </c>
      <c r="B16" s="262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86">
        <f>IF('②選手情報入力'!I18="","",'②選手情報入力'!I18)</f>
      </c>
      <c r="G16" s="92">
        <f>IF('②選手情報入力'!J18="","",'②選手情報入力'!J18)</f>
      </c>
      <c r="H16" s="286">
        <f>IF('②選手情報入力'!K18="","",'②選手情報入力'!K18)</f>
      </c>
      <c r="I16" s="245">
        <f>IF('②選手情報入力'!L18="","",'②選手情報入力'!L18)</f>
      </c>
    </row>
    <row r="17" spans="1:9" s="87" customFormat="1" ht="18" customHeight="1">
      <c r="A17" s="258">
        <v>10</v>
      </c>
      <c r="B17" s="265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89">
        <f>IF('②選手情報入力'!I19="","",'②選手情報入力'!I19)</f>
      </c>
      <c r="G17" s="93">
        <f>IF('②選手情報入力'!J19="","",'②選手情報入力'!J19)</f>
      </c>
      <c r="H17" s="289">
        <f>IF('②選手情報入力'!K19="","",'②選手情報入力'!K19)</f>
      </c>
      <c r="I17" s="247">
        <f>IF('②選手情報入力'!L19="","",'②選手情報入力'!L19)</f>
      </c>
    </row>
    <row r="18" spans="1:9" s="87" customFormat="1" ht="18" customHeight="1">
      <c r="A18" s="254">
        <v>11</v>
      </c>
      <c r="B18" s="261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5">
        <f>IF('②選手情報入力'!I20="","",'②選手情報入力'!I20)</f>
      </c>
      <c r="G18" s="95">
        <f>IF('②選手情報入力'!J20="","",'②選手情報入力'!J20)</f>
      </c>
      <c r="H18" s="285">
        <f>IF('②選手情報入力'!K20="","",'②選手情報入力'!K20)</f>
      </c>
      <c r="I18" s="248">
        <f>IF('②選手情報入力'!L20="","",'②選手情報入力'!L20)</f>
      </c>
    </row>
    <row r="19" spans="1:9" s="87" customFormat="1" ht="18" customHeight="1">
      <c r="A19" s="255">
        <v>12</v>
      </c>
      <c r="B19" s="262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86">
        <f>IF('②選手情報入力'!I21="","",'②選手情報入力'!I21)</f>
      </c>
      <c r="G19" s="92">
        <f>IF('②選手情報入力'!J21="","",'②選手情報入力'!J21)</f>
      </c>
      <c r="H19" s="286">
        <f>IF('②選手情報入力'!K21="","",'②選手情報入力'!K21)</f>
      </c>
      <c r="I19" s="245">
        <f>IF('②選手情報入力'!L21="","",'②選手情報入力'!L21)</f>
      </c>
    </row>
    <row r="20" spans="1:9" s="87" customFormat="1" ht="18" customHeight="1">
      <c r="A20" s="255">
        <v>13</v>
      </c>
      <c r="B20" s="262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86">
        <f>IF('②選手情報入力'!I22="","",'②選手情報入力'!I22)</f>
      </c>
      <c r="G20" s="92">
        <f>IF('②選手情報入力'!J22="","",'②選手情報入力'!J22)</f>
      </c>
      <c r="H20" s="286">
        <f>IF('②選手情報入力'!K22="","",'②選手情報入力'!K22)</f>
      </c>
      <c r="I20" s="245">
        <f>IF('②選手情報入力'!L22="","",'②選手情報入力'!L22)</f>
      </c>
    </row>
    <row r="21" spans="1:9" s="87" customFormat="1" ht="18" customHeight="1">
      <c r="A21" s="255">
        <v>14</v>
      </c>
      <c r="B21" s="262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86">
        <f>IF('②選手情報入力'!I23="","",'②選手情報入力'!I23)</f>
      </c>
      <c r="G21" s="92">
        <f>IF('②選手情報入力'!J23="","",'②選手情報入力'!J23)</f>
      </c>
      <c r="H21" s="286">
        <f>IF('②選手情報入力'!K23="","",'②選手情報入力'!K23)</f>
      </c>
      <c r="I21" s="245">
        <f>IF('②選手情報入力'!L23="","",'②選手情報入力'!L23)</f>
      </c>
    </row>
    <row r="22" spans="1:9" s="87" customFormat="1" ht="18" customHeight="1">
      <c r="A22" s="256">
        <v>15</v>
      </c>
      <c r="B22" s="263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87">
        <f>IF('②選手情報入力'!I24="","",'②選手情報入力'!I24)</f>
      </c>
      <c r="G22" s="94">
        <f>IF('②選手情報入力'!J24="","",'②選手情報入力'!J24)</f>
      </c>
      <c r="H22" s="287">
        <f>IF('②選手情報入力'!K24="","",'②選手情報入力'!K24)</f>
      </c>
      <c r="I22" s="246">
        <f>IF('②選手情報入力'!L24="","",'②選手情報入力'!L24)</f>
      </c>
    </row>
    <row r="23" spans="1:9" s="87" customFormat="1" ht="18" customHeight="1" thickBot="1">
      <c r="A23" s="259">
        <v>16</v>
      </c>
      <c r="B23" s="89">
        <f>IF('②選手情報入力'!C25="","",'②選手情報入力'!C25)</f>
      </c>
      <c r="C23" s="250">
        <f>IF('②選手情報入力'!D25="","",'②選手情報入力'!D25)</f>
      </c>
      <c r="D23" s="249">
        <f>IF('②選手情報入力'!G25="","",'②選手情報入力'!G25)</f>
      </c>
      <c r="E23" s="249">
        <f>IF('②選手情報入力'!H25="","",'②選手情報入力'!H25)</f>
      </c>
      <c r="F23" s="290">
        <f>IF('②選手情報入力'!I25="","",'②選手情報入力'!I25)</f>
      </c>
      <c r="G23" s="249">
        <f>IF('②選手情報入力'!J25="","",'②選手情報入力'!J25)</f>
      </c>
      <c r="H23" s="290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8.710937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E4" sqref="E4:E18"/>
    </sheetView>
  </sheetViews>
  <sheetFormatPr defaultColWidth="8.710937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90" t="s">
        <v>108</v>
      </c>
      <c r="B1" s="490"/>
      <c r="C1" s="490"/>
      <c r="E1" s="490" t="s">
        <v>109</v>
      </c>
      <c r="F1" s="490"/>
      <c r="G1" s="490"/>
      <c r="I1" s="490" t="s">
        <v>110</v>
      </c>
      <c r="J1" s="490"/>
      <c r="K1" s="490"/>
      <c r="O1" s="70"/>
    </row>
    <row r="2" spans="1:18" ht="13.5">
      <c r="A2" s="490" t="s">
        <v>97</v>
      </c>
      <c r="B2" s="59" t="s">
        <v>111</v>
      </c>
      <c r="C2" s="59" t="s">
        <v>114</v>
      </c>
      <c r="E2" s="490" t="s">
        <v>97</v>
      </c>
      <c r="F2" s="59" t="s">
        <v>111</v>
      </c>
      <c r="G2" s="59" t="s">
        <v>114</v>
      </c>
      <c r="I2" s="490" t="s">
        <v>97</v>
      </c>
      <c r="J2" s="59" t="s">
        <v>111</v>
      </c>
      <c r="K2" s="59" t="s">
        <v>114</v>
      </c>
      <c r="N2" s="490" t="s">
        <v>137</v>
      </c>
      <c r="O2" s="490"/>
      <c r="R2" s="29"/>
    </row>
    <row r="3" spans="1:18" ht="14.25" thickBot="1">
      <c r="A3" s="490"/>
      <c r="B3" s="59" t="s">
        <v>112</v>
      </c>
      <c r="C3" s="59" t="s">
        <v>113</v>
      </c>
      <c r="E3" s="490"/>
      <c r="F3" s="59" t="s">
        <v>112</v>
      </c>
      <c r="G3" s="59" t="s">
        <v>113</v>
      </c>
      <c r="I3" s="490"/>
      <c r="J3" s="59" t="s">
        <v>112</v>
      </c>
      <c r="K3" s="59" t="s">
        <v>113</v>
      </c>
      <c r="N3" s="70"/>
      <c r="O3" s="70"/>
      <c r="R3" s="29"/>
    </row>
    <row r="4" spans="1:18" ht="13.5">
      <c r="A4" s="119" t="s">
        <v>306</v>
      </c>
      <c r="B4" s="33">
        <v>10</v>
      </c>
      <c r="C4">
        <v>2</v>
      </c>
      <c r="E4" t="s">
        <v>317</v>
      </c>
      <c r="F4" s="33">
        <v>40</v>
      </c>
      <c r="G4">
        <v>2</v>
      </c>
      <c r="J4" s="33"/>
      <c r="K4">
        <v>2</v>
      </c>
      <c r="M4" s="487" t="s">
        <v>134</v>
      </c>
      <c r="N4" s="100" t="s">
        <v>306</v>
      </c>
      <c r="O4" s="71" t="s">
        <v>306</v>
      </c>
      <c r="R4" s="29"/>
    </row>
    <row r="5" spans="1:18" ht="13.5">
      <c r="A5" s="119" t="s">
        <v>307</v>
      </c>
      <c r="B5" s="33">
        <v>11</v>
      </c>
      <c r="C5">
        <v>2</v>
      </c>
      <c r="E5" t="s">
        <v>318</v>
      </c>
      <c r="F5" s="33">
        <v>41</v>
      </c>
      <c r="G5">
        <v>2</v>
      </c>
      <c r="J5" s="33"/>
      <c r="K5">
        <v>2</v>
      </c>
      <c r="M5" s="488"/>
      <c r="N5" s="29" t="s">
        <v>307</v>
      </c>
      <c r="O5" s="72" t="s">
        <v>307</v>
      </c>
      <c r="R5" s="29"/>
    </row>
    <row r="6" spans="1:18" ht="13.5">
      <c r="A6" s="119" t="s">
        <v>308</v>
      </c>
      <c r="B6" s="33">
        <v>12</v>
      </c>
      <c r="C6">
        <v>2</v>
      </c>
      <c r="E6" t="s">
        <v>319</v>
      </c>
      <c r="F6" s="33">
        <v>42</v>
      </c>
      <c r="G6">
        <v>2</v>
      </c>
      <c r="J6" s="33"/>
      <c r="K6">
        <v>2</v>
      </c>
      <c r="M6" s="488"/>
      <c r="N6" s="29" t="s">
        <v>308</v>
      </c>
      <c r="O6" s="72" t="s">
        <v>308</v>
      </c>
      <c r="R6" s="29"/>
    </row>
    <row r="7" spans="1:18" ht="13.5">
      <c r="A7" s="119" t="s">
        <v>309</v>
      </c>
      <c r="B7" s="33">
        <v>13</v>
      </c>
      <c r="C7">
        <v>2</v>
      </c>
      <c r="E7" t="s">
        <v>320</v>
      </c>
      <c r="F7" s="33">
        <v>43</v>
      </c>
      <c r="G7">
        <v>2</v>
      </c>
      <c r="J7" s="33"/>
      <c r="K7">
        <v>2</v>
      </c>
      <c r="M7" s="488"/>
      <c r="N7" s="29" t="s">
        <v>309</v>
      </c>
      <c r="O7" s="72" t="s">
        <v>309</v>
      </c>
      <c r="R7" s="29"/>
    </row>
    <row r="8" spans="1:18" ht="13.5">
      <c r="A8" s="119" t="s">
        <v>268</v>
      </c>
      <c r="B8" s="33">
        <v>14</v>
      </c>
      <c r="C8">
        <v>2</v>
      </c>
      <c r="E8" t="s">
        <v>314</v>
      </c>
      <c r="F8" s="33">
        <v>44</v>
      </c>
      <c r="G8">
        <v>2</v>
      </c>
      <c r="M8" s="488"/>
      <c r="N8" s="29" t="s">
        <v>268</v>
      </c>
      <c r="O8" s="72" t="s">
        <v>268</v>
      </c>
      <c r="R8" s="29"/>
    </row>
    <row r="9" spans="1:18" ht="13.5">
      <c r="A9" s="119" t="s">
        <v>269</v>
      </c>
      <c r="B9" s="33">
        <v>15</v>
      </c>
      <c r="C9">
        <v>0</v>
      </c>
      <c r="E9" t="s">
        <v>277</v>
      </c>
      <c r="F9" s="33">
        <v>45</v>
      </c>
      <c r="G9">
        <v>0</v>
      </c>
      <c r="M9" s="488"/>
      <c r="N9" s="29" t="s">
        <v>269</v>
      </c>
      <c r="O9" s="72" t="s">
        <v>269</v>
      </c>
      <c r="R9" s="29"/>
    </row>
    <row r="10" spans="1:18" ht="13.5">
      <c r="A10" s="119" t="s">
        <v>304</v>
      </c>
      <c r="B10" s="33">
        <v>16</v>
      </c>
      <c r="C10">
        <v>0</v>
      </c>
      <c r="E10" t="s">
        <v>321</v>
      </c>
      <c r="F10" s="33">
        <v>46</v>
      </c>
      <c r="G10">
        <v>0</v>
      </c>
      <c r="M10" s="488"/>
      <c r="N10" s="29" t="s">
        <v>305</v>
      </c>
      <c r="O10" s="72" t="s">
        <v>304</v>
      </c>
      <c r="R10" s="29"/>
    </row>
    <row r="11" spans="1:18" ht="13.5">
      <c r="A11" s="119" t="s">
        <v>270</v>
      </c>
      <c r="B11" s="33">
        <v>17</v>
      </c>
      <c r="C11">
        <v>0</v>
      </c>
      <c r="E11" t="s">
        <v>322</v>
      </c>
      <c r="F11" s="33">
        <v>47</v>
      </c>
      <c r="G11">
        <v>0</v>
      </c>
      <c r="M11" s="488"/>
      <c r="N11" s="29" t="s">
        <v>270</v>
      </c>
      <c r="O11" s="72" t="s">
        <v>270</v>
      </c>
      <c r="R11" s="29"/>
    </row>
    <row r="12" spans="1:18" ht="13.5">
      <c r="A12" s="119" t="s">
        <v>310</v>
      </c>
      <c r="B12" s="33">
        <v>18</v>
      </c>
      <c r="C12">
        <v>0</v>
      </c>
      <c r="E12" t="s">
        <v>323</v>
      </c>
      <c r="F12" s="33">
        <v>48</v>
      </c>
      <c r="G12">
        <v>0</v>
      </c>
      <c r="M12" s="488"/>
      <c r="N12" s="29" t="s">
        <v>310</v>
      </c>
      <c r="O12" s="72" t="s">
        <v>310</v>
      </c>
      <c r="R12" s="29"/>
    </row>
    <row r="13" spans="1:15" ht="13.5">
      <c r="A13" s="119" t="s">
        <v>311</v>
      </c>
      <c r="B13" s="33">
        <v>19</v>
      </c>
      <c r="C13">
        <v>0</v>
      </c>
      <c r="E13" t="s">
        <v>279</v>
      </c>
      <c r="F13" s="33">
        <v>49</v>
      </c>
      <c r="G13">
        <v>0</v>
      </c>
      <c r="M13" s="488"/>
      <c r="N13" s="29" t="s">
        <v>311</v>
      </c>
      <c r="O13" s="72" t="s">
        <v>311</v>
      </c>
    </row>
    <row r="14" spans="1:15" ht="13.5">
      <c r="A14" s="29" t="s">
        <v>312</v>
      </c>
      <c r="B14" s="33">
        <v>20</v>
      </c>
      <c r="C14">
        <v>0</v>
      </c>
      <c r="E14" t="s">
        <v>315</v>
      </c>
      <c r="F14" s="33">
        <v>50</v>
      </c>
      <c r="G14">
        <v>0</v>
      </c>
      <c r="M14" s="488"/>
      <c r="N14" s="29" t="s">
        <v>312</v>
      </c>
      <c r="O14" s="72" t="s">
        <v>312</v>
      </c>
    </row>
    <row r="15" spans="1:18" ht="13.5">
      <c r="A15" s="29" t="s">
        <v>271</v>
      </c>
      <c r="B15" s="33">
        <v>21</v>
      </c>
      <c r="C15">
        <v>0</v>
      </c>
      <c r="E15" t="s">
        <v>324</v>
      </c>
      <c r="F15" s="33">
        <v>51</v>
      </c>
      <c r="G15">
        <v>0</v>
      </c>
      <c r="M15" s="488"/>
      <c r="N15" s="29" t="s">
        <v>271</v>
      </c>
      <c r="O15" s="72" t="s">
        <v>271</v>
      </c>
      <c r="R15" s="29"/>
    </row>
    <row r="16" spans="1:18" ht="13.5">
      <c r="A16" s="29" t="s">
        <v>272</v>
      </c>
      <c r="B16" s="33">
        <v>22</v>
      </c>
      <c r="C16">
        <v>0</v>
      </c>
      <c r="E16" t="s">
        <v>280</v>
      </c>
      <c r="F16" s="33">
        <v>52</v>
      </c>
      <c r="G16">
        <v>0</v>
      </c>
      <c r="M16" s="488"/>
      <c r="N16" s="29" t="s">
        <v>272</v>
      </c>
      <c r="O16" s="72" t="s">
        <v>272</v>
      </c>
      <c r="R16" s="29"/>
    </row>
    <row r="17" spans="1:18" ht="13.5">
      <c r="A17" s="29" t="s">
        <v>313</v>
      </c>
      <c r="B17" s="33">
        <v>23</v>
      </c>
      <c r="C17">
        <v>0</v>
      </c>
      <c r="E17" t="s">
        <v>316</v>
      </c>
      <c r="F17" s="33">
        <v>53</v>
      </c>
      <c r="G17">
        <v>0</v>
      </c>
      <c r="M17" s="488"/>
      <c r="N17" s="29" t="s">
        <v>313</v>
      </c>
      <c r="O17" s="72" t="s">
        <v>313</v>
      </c>
      <c r="R17" s="29"/>
    </row>
    <row r="18" spans="1:18" ht="13.5">
      <c r="A18" s="29" t="s">
        <v>273</v>
      </c>
      <c r="B18" s="33">
        <v>24</v>
      </c>
      <c r="C18">
        <v>0</v>
      </c>
      <c r="E18" t="s">
        <v>282</v>
      </c>
      <c r="F18" s="33">
        <v>54</v>
      </c>
      <c r="G18">
        <v>0</v>
      </c>
      <c r="M18" s="488"/>
      <c r="N18" s="29" t="s">
        <v>273</v>
      </c>
      <c r="O18" s="72" t="s">
        <v>273</v>
      </c>
      <c r="R18" s="29"/>
    </row>
    <row r="19" spans="1:18" ht="13.5">
      <c r="A19" s="29" t="s">
        <v>274</v>
      </c>
      <c r="B19" s="33">
        <v>25</v>
      </c>
      <c r="C19">
        <v>0</v>
      </c>
      <c r="F19" s="33"/>
      <c r="G19">
        <v>0</v>
      </c>
      <c r="M19" s="488"/>
      <c r="N19" s="29" t="s">
        <v>274</v>
      </c>
      <c r="O19" s="72" t="s">
        <v>274</v>
      </c>
      <c r="R19" s="29"/>
    </row>
    <row r="20" spans="1:18" ht="13.5">
      <c r="A20" s="29" t="s">
        <v>275</v>
      </c>
      <c r="B20" s="33">
        <v>26</v>
      </c>
      <c r="C20">
        <v>0</v>
      </c>
      <c r="F20" s="33"/>
      <c r="G20">
        <v>0</v>
      </c>
      <c r="M20" s="488"/>
      <c r="N20" s="149" t="s">
        <v>275</v>
      </c>
      <c r="O20" s="72" t="s">
        <v>275</v>
      </c>
      <c r="R20" s="29"/>
    </row>
    <row r="21" spans="1:18" ht="13.5">
      <c r="A21" s="29"/>
      <c r="B21" s="33"/>
      <c r="C21">
        <v>0</v>
      </c>
      <c r="F21" s="33"/>
      <c r="G21">
        <v>0</v>
      </c>
      <c r="M21" s="488"/>
      <c r="N21" s="29"/>
      <c r="O21" s="72"/>
      <c r="R21" s="29"/>
    </row>
    <row r="22" spans="1:18" ht="13.5">
      <c r="A22" s="29"/>
      <c r="B22" s="33"/>
      <c r="C22">
        <v>0</v>
      </c>
      <c r="F22" s="33"/>
      <c r="M22" s="488"/>
      <c r="N22" s="29"/>
      <c r="O22" s="72"/>
      <c r="R22" s="29"/>
    </row>
    <row r="23" spans="1:18" ht="13.5">
      <c r="A23" s="29"/>
      <c r="B23" s="33"/>
      <c r="C23">
        <v>0</v>
      </c>
      <c r="F23" s="33"/>
      <c r="M23" s="488"/>
      <c r="N23" s="29"/>
      <c r="O23" s="72"/>
      <c r="R23" s="29"/>
    </row>
    <row r="24" spans="1:18" ht="13.5">
      <c r="A24" s="29"/>
      <c r="B24" s="33"/>
      <c r="C24">
        <v>0</v>
      </c>
      <c r="F24" s="33"/>
      <c r="M24" s="488"/>
      <c r="N24" s="29"/>
      <c r="O24" s="72"/>
      <c r="R24" s="29"/>
    </row>
    <row r="25" spans="1:18" ht="13.5">
      <c r="A25" s="29"/>
      <c r="B25" s="33"/>
      <c r="C25">
        <v>0</v>
      </c>
      <c r="F25" s="33"/>
      <c r="M25" s="488"/>
      <c r="N25" s="29"/>
      <c r="O25" s="72"/>
      <c r="R25" s="29"/>
    </row>
    <row r="26" spans="1:18" ht="13.5">
      <c r="A26" s="29"/>
      <c r="B26" s="33"/>
      <c r="C26">
        <v>0</v>
      </c>
      <c r="F26" s="33"/>
      <c r="M26" s="488"/>
      <c r="N26" s="29"/>
      <c r="O26" s="72"/>
      <c r="R26" s="29"/>
    </row>
    <row r="27" spans="1:18" ht="13.5">
      <c r="A27" s="29"/>
      <c r="B27" s="33"/>
      <c r="C27">
        <v>0</v>
      </c>
      <c r="F27" s="33"/>
      <c r="M27" s="488"/>
      <c r="N27" s="29"/>
      <c r="O27" s="72"/>
      <c r="R27" s="29"/>
    </row>
    <row r="28" spans="1:18" ht="13.5">
      <c r="A28" s="29"/>
      <c r="B28" s="33"/>
      <c r="C28">
        <v>0</v>
      </c>
      <c r="F28" s="33"/>
      <c r="M28" s="488"/>
      <c r="N28" s="29"/>
      <c r="O28" s="72"/>
      <c r="R28" s="29"/>
    </row>
    <row r="29" spans="1:18" ht="13.5">
      <c r="A29" s="29"/>
      <c r="B29" s="33"/>
      <c r="C29">
        <v>0</v>
      </c>
      <c r="F29" s="33"/>
      <c r="M29" s="488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88" t="s">
        <v>135</v>
      </c>
      <c r="N31" s="29" t="str">
        <f>ASC(E4)</f>
        <v>少女A100m</v>
      </c>
      <c r="O31" s="72" t="str">
        <f>ASC(E4)</f>
        <v>少女A100m</v>
      </c>
      <c r="R31" s="267"/>
    </row>
    <row r="32" spans="13:18" ht="13.5">
      <c r="M32" s="488"/>
      <c r="N32" s="29" t="str">
        <f>ASC(E5)</f>
        <v>少女A400m</v>
      </c>
      <c r="O32" s="72" t="str">
        <f>ASC(E5)</f>
        <v>少女A400m</v>
      </c>
      <c r="R32" s="267"/>
    </row>
    <row r="33" spans="13:18" ht="13.5">
      <c r="M33" s="488"/>
      <c r="N33" s="29" t="str">
        <f>ASC(E6)</f>
        <v>少女A3000m</v>
      </c>
      <c r="O33" s="72" t="str">
        <f>ASC(E6)</f>
        <v>少女A3000m</v>
      </c>
      <c r="R33" s="267"/>
    </row>
    <row r="34" spans="13:18" ht="13.5">
      <c r="M34" s="488"/>
      <c r="N34" s="29" t="str">
        <f>ASC(E7)</f>
        <v>少女A400mH</v>
      </c>
      <c r="O34" s="72" t="str">
        <f>ASC(E7)</f>
        <v>少女A400mH</v>
      </c>
      <c r="R34" s="267"/>
    </row>
    <row r="35" spans="13:18" ht="13.5">
      <c r="M35" s="488"/>
      <c r="N35" s="29" t="s">
        <v>314</v>
      </c>
      <c r="O35" s="72" t="s">
        <v>276</v>
      </c>
      <c r="R35" s="267"/>
    </row>
    <row r="36" spans="13:18" ht="13.5">
      <c r="M36" s="488"/>
      <c r="N36" s="29" t="s">
        <v>277</v>
      </c>
      <c r="O36" s="72" t="s">
        <v>277</v>
      </c>
      <c r="R36" s="267"/>
    </row>
    <row r="37" spans="13:18" ht="13.5">
      <c r="M37" s="488"/>
      <c r="N37" s="29" t="str">
        <f>ASC(E10)</f>
        <v>少女B100m</v>
      </c>
      <c r="O37" s="72" t="s">
        <v>278</v>
      </c>
      <c r="R37" s="267"/>
    </row>
    <row r="38" spans="13:18" ht="13.5">
      <c r="M38" s="488"/>
      <c r="N38" s="29" t="str">
        <f>ASC(E11)</f>
        <v>少女B800m</v>
      </c>
      <c r="O38" s="72" t="str">
        <f>ASC(E11)</f>
        <v>少女B800m</v>
      </c>
      <c r="R38" s="267"/>
    </row>
    <row r="39" spans="13:18" ht="13.5">
      <c r="M39" s="488"/>
      <c r="N39" s="29" t="str">
        <f>ASC(E12)</f>
        <v>少女B100mYH</v>
      </c>
      <c r="O39" s="72" t="str">
        <f>ASC(E12)</f>
        <v>少女B100mYH</v>
      </c>
      <c r="R39" s="267"/>
    </row>
    <row r="40" spans="13:18" ht="13.5">
      <c r="M40" s="488"/>
      <c r="N40" s="29" t="s">
        <v>279</v>
      </c>
      <c r="O40" s="72" t="str">
        <f>ASC(E13)</f>
        <v>少女B走幅跳</v>
      </c>
      <c r="R40" s="29"/>
    </row>
    <row r="41" spans="13:18" ht="13.5">
      <c r="M41" s="488"/>
      <c r="N41" s="29" t="s">
        <v>315</v>
      </c>
      <c r="O41" s="72" t="s">
        <v>279</v>
      </c>
      <c r="R41" s="29"/>
    </row>
    <row r="42" spans="13:15" ht="13.5">
      <c r="M42" s="488"/>
      <c r="N42" s="29" t="str">
        <f>ASC(E15)</f>
        <v>少女共1500m</v>
      </c>
      <c r="O42" s="72" t="str">
        <f>ASC(E15)</f>
        <v>少女共1500m</v>
      </c>
    </row>
    <row r="43" spans="13:15" ht="13.5">
      <c r="M43" s="488"/>
      <c r="N43" s="29" t="s">
        <v>280</v>
      </c>
      <c r="O43" s="72" t="s">
        <v>280</v>
      </c>
    </row>
    <row r="44" spans="13:18" ht="13.5">
      <c r="M44" s="488"/>
      <c r="N44" s="29" t="s">
        <v>316</v>
      </c>
      <c r="O44" s="72" t="s">
        <v>281</v>
      </c>
      <c r="R44" s="29"/>
    </row>
    <row r="45" spans="13:18" ht="13.5">
      <c r="M45" s="488"/>
      <c r="N45" s="29" t="s">
        <v>282</v>
      </c>
      <c r="O45" s="72" t="s">
        <v>282</v>
      </c>
      <c r="R45" s="29"/>
    </row>
    <row r="46" spans="13:18" ht="13.5">
      <c r="M46" s="488"/>
      <c r="N46" s="149"/>
      <c r="O46" s="72"/>
      <c r="R46" s="29"/>
    </row>
    <row r="47" spans="13:18" ht="13.5">
      <c r="M47" s="488"/>
      <c r="N47" s="29"/>
      <c r="O47" s="72"/>
      <c r="R47" s="29"/>
    </row>
    <row r="48" spans="13:18" ht="13.5">
      <c r="M48" s="488"/>
      <c r="N48" s="29"/>
      <c r="O48" s="72"/>
      <c r="R48" s="29"/>
    </row>
    <row r="49" spans="13:18" ht="13.5">
      <c r="M49" s="488"/>
      <c r="N49" s="29"/>
      <c r="O49" s="72"/>
      <c r="R49" s="29"/>
    </row>
    <row r="50" spans="13:18" ht="13.5">
      <c r="M50" s="488"/>
      <c r="N50" s="29"/>
      <c r="O50" s="72"/>
      <c r="R50" s="149"/>
    </row>
    <row r="51" spans="13:15" ht="14.25" thickBot="1">
      <c r="M51" s="489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2016-03-09T07:16:43Z</cp:lastPrinted>
  <dcterms:created xsi:type="dcterms:W3CDTF">2013-01-03T14:12:28Z</dcterms:created>
  <dcterms:modified xsi:type="dcterms:W3CDTF">2016-03-16T11:01:36Z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