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updateLinks="never" defaultThemeVersion="124226"/>
  <mc:AlternateContent xmlns:mc="http://schemas.openxmlformats.org/markup-compatibility/2006">
    <mc:Choice Requires="x15">
      <x15ac:absPath xmlns:x15ac="http://schemas.microsoft.com/office/spreadsheetml/2010/11/ac" url="C:\Users\昌弘\Desktop\2016ジュニア・ユース\招待リレー申込ファイル\"/>
    </mc:Choice>
  </mc:AlternateContent>
  <bookViews>
    <workbookView xWindow="0" yWindow="15576" windowWidth="23040" windowHeight="9552" tabRatio="925" activeTab="5"/>
  </bookViews>
  <sheets>
    <sheet name="注意事項" sheetId="4" r:id="rId1"/>
    <sheet name="①学校情報入力" sheetId="7" r:id="rId2"/>
    <sheet name="②選手情報入力" sheetId="3" r:id="rId3"/>
    <sheet name="③リレー情報確認" sheetId="5" r:id="rId4"/>
    <sheet name="　　　　　" sheetId="14" r:id="rId5"/>
    <sheet name="種目情報" sheetId="18" r:id="rId6"/>
    <sheet name="data_kyogisha" sheetId="2" r:id="rId7"/>
    <sheet name="data_team" sheetId="19" r:id="rId8"/>
  </sheets>
  <externalReferences>
    <externalReference r:id="rId9"/>
    <externalReference r:id="rId10"/>
  </externalReferences>
  <definedNames>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62913"/>
</workbook>
</file>

<file path=xl/calcChain.xml><?xml version="1.0" encoding="utf-8"?>
<calcChain xmlns="http://schemas.openxmlformats.org/spreadsheetml/2006/main">
  <c r="A6" i="2" l="1"/>
  <c r="A11" i="2"/>
  <c r="D3" i="2"/>
  <c r="E3" i="2"/>
  <c r="A3" i="2" s="1"/>
  <c r="D4" i="2"/>
  <c r="E4" i="2"/>
  <c r="A4" i="2" s="1"/>
  <c r="D5" i="2"/>
  <c r="E5" i="2"/>
  <c r="A5" i="2" s="1"/>
  <c r="D6" i="2"/>
  <c r="E6" i="2"/>
  <c r="D7" i="2"/>
  <c r="E7" i="2"/>
  <c r="A7" i="2" s="1"/>
  <c r="D8" i="2"/>
  <c r="E8" i="2"/>
  <c r="D9" i="2"/>
  <c r="E9" i="2"/>
  <c r="A9" i="2" s="1"/>
  <c r="D10" i="2"/>
  <c r="E10" i="2"/>
  <c r="A10" i="2" s="1"/>
  <c r="D11" i="2"/>
  <c r="E11" i="2"/>
  <c r="D12" i="2"/>
  <c r="E12" i="2"/>
  <c r="A12" i="2" s="1"/>
  <c r="D13" i="2"/>
  <c r="E13" i="2"/>
  <c r="A13" i="2" s="1"/>
  <c r="E2" i="2"/>
  <c r="A2" i="2" s="1"/>
  <c r="D2" i="2" l="1"/>
  <c r="J21" i="3" l="1"/>
  <c r="J11" i="3"/>
  <c r="J12" i="3"/>
  <c r="J13" i="3"/>
  <c r="J14" i="3"/>
  <c r="J15" i="3"/>
  <c r="J16" i="3"/>
  <c r="J17" i="3"/>
  <c r="J18" i="3"/>
  <c r="J19" i="3"/>
  <c r="J20" i="3"/>
  <c r="J10" i="3"/>
  <c r="P1" i="5" l="1"/>
  <c r="AJ11" i="3" l="1"/>
  <c r="AJ13" i="3"/>
  <c r="AD14" i="3"/>
  <c r="AF15" i="3"/>
  <c r="AF17" i="3"/>
  <c r="AJ20" i="3"/>
  <c r="AJ12" i="3" l="1"/>
  <c r="AF16" i="3"/>
  <c r="AD15" i="3"/>
  <c r="AF18" i="3"/>
  <c r="AF14" i="3"/>
  <c r="AF19" i="3"/>
  <c r="AJ10" i="3"/>
  <c r="AH21" i="3"/>
  <c r="AJ21" i="3"/>
  <c r="AH20" i="3"/>
  <c r="D1" i="7" l="1"/>
  <c r="O12" i="3" l="1"/>
  <c r="O13" i="3"/>
  <c r="O14" i="3"/>
  <c r="O15" i="3"/>
  <c r="O16" i="3"/>
  <c r="O17" i="3"/>
  <c r="O18" i="3"/>
  <c r="O19" i="3"/>
  <c r="O20" i="3"/>
  <c r="O21" i="3"/>
  <c r="N12" i="3"/>
  <c r="N13" i="3"/>
  <c r="N14" i="3"/>
  <c r="N15" i="3"/>
  <c r="N16" i="3"/>
  <c r="N17" i="3"/>
  <c r="N18" i="3"/>
  <c r="N19" i="3"/>
  <c r="N20" i="3"/>
  <c r="N21" i="3"/>
  <c r="R8" i="5" l="1"/>
  <c r="F8" i="5"/>
  <c r="AI10" i="3"/>
  <c r="AI11" i="3" s="1"/>
  <c r="AI12" i="3" s="1"/>
  <c r="AI13" i="3" s="1"/>
  <c r="AI14" i="3" s="1"/>
  <c r="AI15" i="3" s="1"/>
  <c r="AI16" i="3" s="1"/>
  <c r="AI17" i="3" s="1"/>
  <c r="AI18" i="3" s="1"/>
  <c r="AI19" i="3" s="1"/>
  <c r="AI20" i="3" s="1"/>
  <c r="AI21" i="3" s="1"/>
  <c r="AE10" i="3"/>
  <c r="AE11" i="3" s="1"/>
  <c r="AG10" i="3"/>
  <c r="AG11" i="3" s="1"/>
  <c r="AC10" i="3"/>
  <c r="AC11" i="3" s="1"/>
  <c r="AE12" i="3" l="1"/>
  <c r="AE13" i="3" s="1"/>
  <c r="AE14" i="3" s="1"/>
  <c r="AE15" i="3" s="1"/>
  <c r="AE16" i="3" s="1"/>
  <c r="AE17" i="3" s="1"/>
  <c r="AE18" i="3" s="1"/>
  <c r="AE19" i="3" s="1"/>
  <c r="AE20" i="3" s="1"/>
  <c r="AE21" i="3" s="1"/>
  <c r="AC12" i="3" l="1"/>
  <c r="AC13" i="3" s="1"/>
  <c r="AC14" i="3" s="1"/>
  <c r="AC15" i="3" s="1"/>
  <c r="AC16" i="3" s="1"/>
  <c r="AC17" i="3" s="1"/>
  <c r="AC18" i="3" s="1"/>
  <c r="AC19" i="3" s="1"/>
  <c r="AC20" i="3" s="1"/>
  <c r="AC21" i="3" s="1"/>
  <c r="AG12" i="3"/>
  <c r="AG13" i="3" s="1"/>
  <c r="AG14" i="3" s="1"/>
  <c r="AG15" i="3" s="1"/>
  <c r="AG16" i="3" s="1"/>
  <c r="AG17" i="3" s="1"/>
  <c r="AG18" i="3" s="1"/>
  <c r="AG19" i="3" s="1"/>
  <c r="AG20" i="3" s="1"/>
  <c r="AG21" i="3" s="1"/>
  <c r="J1" i="5" l="1"/>
  <c r="O11" i="3"/>
  <c r="N11" i="3"/>
  <c r="Y11" i="3"/>
  <c r="Y12" i="3"/>
  <c r="Y13" i="3"/>
  <c r="Y14" i="3"/>
  <c r="Y15" i="3"/>
  <c r="Y16" i="3"/>
  <c r="Y17" i="3"/>
  <c r="Y18" i="3"/>
  <c r="Y19" i="3"/>
  <c r="Y20" i="3"/>
  <c r="Y21" i="3"/>
  <c r="S11" i="3"/>
  <c r="S12" i="3"/>
  <c r="S13" i="3"/>
  <c r="S14" i="3"/>
  <c r="S15" i="3"/>
  <c r="S16" i="3"/>
  <c r="S17" i="3"/>
  <c r="S18" i="3"/>
  <c r="S19" i="3"/>
  <c r="S20" i="3"/>
  <c r="S21" i="3"/>
  <c r="Y10" i="3"/>
  <c r="X10" i="3"/>
  <c r="S10" i="3"/>
  <c r="R10" i="3"/>
  <c r="AA11" i="3"/>
  <c r="AA12" i="3"/>
  <c r="AA13" i="3"/>
  <c r="AA14" i="3"/>
  <c r="AA15" i="3"/>
  <c r="AA16" i="3"/>
  <c r="AA17" i="3"/>
  <c r="AA18" i="3"/>
  <c r="AA19" i="3"/>
  <c r="AA20" i="3"/>
  <c r="AA21" i="3"/>
  <c r="U11" i="3"/>
  <c r="U12" i="3"/>
  <c r="U13" i="3"/>
  <c r="U14" i="3"/>
  <c r="U15" i="3"/>
  <c r="U16" i="3"/>
  <c r="U17" i="3"/>
  <c r="U18" i="3"/>
  <c r="U19" i="3"/>
  <c r="U20" i="3"/>
  <c r="U21" i="3"/>
  <c r="AA10" i="3"/>
  <c r="U10" i="3"/>
  <c r="Z21" i="3"/>
  <c r="Z20" i="3"/>
  <c r="Z19" i="3"/>
  <c r="Z18" i="3"/>
  <c r="Z17" i="3"/>
  <c r="Z16" i="3"/>
  <c r="Z15" i="3"/>
  <c r="Z14" i="3"/>
  <c r="Z13" i="3"/>
  <c r="Z12" i="3"/>
  <c r="Z11" i="3"/>
  <c r="Z10" i="3"/>
  <c r="X21" i="3"/>
  <c r="X20" i="3"/>
  <c r="X19" i="3"/>
  <c r="X18" i="3"/>
  <c r="X17" i="3"/>
  <c r="X16" i="3"/>
  <c r="X15" i="3"/>
  <c r="X14" i="3"/>
  <c r="X13" i="3"/>
  <c r="X12" i="3"/>
  <c r="X11" i="3"/>
  <c r="W21" i="3"/>
  <c r="W20" i="3"/>
  <c r="W19" i="3"/>
  <c r="W18" i="3"/>
  <c r="W17" i="3"/>
  <c r="W16" i="3"/>
  <c r="W15" i="3"/>
  <c r="W14" i="3"/>
  <c r="W13" i="3"/>
  <c r="W12" i="3"/>
  <c r="W11" i="3"/>
  <c r="W10" i="3"/>
  <c r="Q11" i="3"/>
  <c r="R11" i="3"/>
  <c r="T11" i="3"/>
  <c r="Q12" i="3"/>
  <c r="R12" i="3"/>
  <c r="T12" i="3"/>
  <c r="Q13" i="3"/>
  <c r="R13" i="3"/>
  <c r="T13" i="3"/>
  <c r="Q14" i="3"/>
  <c r="R14" i="3"/>
  <c r="T14" i="3"/>
  <c r="Q15" i="3"/>
  <c r="R15" i="3"/>
  <c r="T15" i="3"/>
  <c r="Q16" i="3"/>
  <c r="R16" i="3"/>
  <c r="T16" i="3"/>
  <c r="Q17" i="3"/>
  <c r="R17" i="3"/>
  <c r="T17" i="3"/>
  <c r="Q18" i="3"/>
  <c r="R18" i="3"/>
  <c r="T18" i="3"/>
  <c r="Q19" i="3"/>
  <c r="R19" i="3"/>
  <c r="T19" i="3"/>
  <c r="Q20" i="3"/>
  <c r="R20" i="3"/>
  <c r="T20" i="3"/>
  <c r="Q21" i="3"/>
  <c r="R21" i="3"/>
  <c r="T21" i="3"/>
  <c r="T10" i="3"/>
  <c r="Q10" i="3"/>
  <c r="AC13" i="2" l="1"/>
  <c r="AD13" i="2"/>
  <c r="AC3" i="2"/>
  <c r="AD3" i="2"/>
  <c r="AC10" i="2"/>
  <c r="AD10" i="2"/>
  <c r="AC6" i="2"/>
  <c r="AD6" i="2"/>
  <c r="AC7" i="2"/>
  <c r="AD7" i="2"/>
  <c r="AC9" i="2"/>
  <c r="AD9" i="2"/>
  <c r="AC5" i="2"/>
  <c r="AD5" i="2"/>
  <c r="AC11" i="2"/>
  <c r="AD11" i="2"/>
  <c r="AC12" i="2"/>
  <c r="AD12" i="2"/>
  <c r="AC8" i="2"/>
  <c r="AD8" i="2"/>
  <c r="AC4" i="2"/>
  <c r="AD4" i="2"/>
  <c r="AC2" i="2"/>
  <c r="AD2" i="2"/>
  <c r="I11" i="2"/>
  <c r="AA11" i="2" s="1"/>
  <c r="I9" i="2"/>
  <c r="F7" i="2"/>
  <c r="H7" i="2" s="1"/>
  <c r="G2" i="2"/>
  <c r="G8" i="2"/>
  <c r="B5" i="2"/>
  <c r="B3" i="2"/>
  <c r="L8" i="2"/>
  <c r="M7" i="2"/>
  <c r="G11" i="2"/>
  <c r="G9" i="2"/>
  <c r="L9" i="2"/>
  <c r="I12" i="2"/>
  <c r="L11" i="2"/>
  <c r="F11" i="2"/>
  <c r="H11" i="2" s="1"/>
  <c r="J11" i="2"/>
  <c r="M11" i="2"/>
  <c r="I6" i="2"/>
  <c r="G13" i="2"/>
  <c r="L13" i="2"/>
  <c r="G12" i="2"/>
  <c r="L12" i="2"/>
  <c r="I10" i="2"/>
  <c r="L5" i="2"/>
  <c r="J5" i="2"/>
  <c r="I5" i="2"/>
  <c r="M5" i="2"/>
  <c r="G5" i="2"/>
  <c r="L2" i="2"/>
  <c r="B4" i="2"/>
  <c r="M4" i="2"/>
  <c r="J4" i="2"/>
  <c r="I13" i="2"/>
  <c r="I8" i="2"/>
  <c r="L7" i="2"/>
  <c r="G7" i="2"/>
  <c r="I7" i="2"/>
  <c r="J7" i="2"/>
  <c r="I2" i="2"/>
  <c r="J2" i="2"/>
  <c r="I3" i="2"/>
  <c r="L3" i="2"/>
  <c r="B11" i="2"/>
  <c r="B7" i="2"/>
  <c r="M13" i="2"/>
  <c r="J13" i="2"/>
  <c r="F13" i="2"/>
  <c r="H13" i="2" s="1"/>
  <c r="B13" i="2"/>
  <c r="L10" i="2"/>
  <c r="G10" i="2"/>
  <c r="M9" i="2"/>
  <c r="J9" i="2"/>
  <c r="F9" i="2"/>
  <c r="H9" i="2" s="1"/>
  <c r="B9" i="2"/>
  <c r="L6" i="2"/>
  <c r="G6" i="2"/>
  <c r="F5" i="2"/>
  <c r="H5" i="2" s="1"/>
  <c r="M12" i="2"/>
  <c r="J12" i="2"/>
  <c r="F12" i="2"/>
  <c r="H12" i="2" s="1"/>
  <c r="B12" i="2"/>
  <c r="M10" i="2"/>
  <c r="J10" i="2"/>
  <c r="F10" i="2"/>
  <c r="H10" i="2" s="1"/>
  <c r="B10" i="2"/>
  <c r="M8" i="2"/>
  <c r="J8" i="2"/>
  <c r="F8" i="2"/>
  <c r="H8" i="2" s="1"/>
  <c r="B8" i="2"/>
  <c r="M6" i="2"/>
  <c r="J6" i="2"/>
  <c r="F6" i="2"/>
  <c r="H6" i="2" s="1"/>
  <c r="B6" i="2"/>
  <c r="L4" i="2"/>
  <c r="I4" i="2"/>
  <c r="G4" i="2"/>
  <c r="G3" i="2"/>
  <c r="F4" i="2"/>
  <c r="H4" i="2" s="1"/>
  <c r="M3" i="2"/>
  <c r="J3" i="2"/>
  <c r="F3" i="2"/>
  <c r="H3" i="2" s="1"/>
  <c r="B2" i="2"/>
  <c r="M2" i="2"/>
  <c r="F2" i="2"/>
  <c r="H2" i="2" s="1"/>
  <c r="AA8" i="2" l="1"/>
  <c r="A8" i="2"/>
  <c r="AB13" i="2"/>
  <c r="AA13" i="2"/>
  <c r="AA5" i="2"/>
  <c r="AA6" i="2"/>
  <c r="AB10" i="2"/>
  <c r="AA3" i="2"/>
  <c r="AB8" i="2"/>
  <c r="AB5" i="2"/>
  <c r="AB9" i="2"/>
  <c r="AB7" i="2"/>
  <c r="AA4" i="2"/>
  <c r="AB4" i="2"/>
  <c r="AB11" i="2"/>
  <c r="AB6" i="2"/>
  <c r="AB3" i="2"/>
  <c r="AA9" i="2"/>
  <c r="AA7" i="2"/>
  <c r="AA10" i="2"/>
  <c r="AB12" i="2"/>
  <c r="AA12" i="2"/>
  <c r="V17" i="3"/>
  <c r="AD17" i="3" s="1"/>
  <c r="AB17" i="3"/>
  <c r="AA2" i="2"/>
  <c r="AB18" i="3"/>
  <c r="V18" i="3"/>
  <c r="AD18" i="3" s="1"/>
  <c r="V21" i="3"/>
  <c r="AB21" i="3"/>
  <c r="V20" i="3"/>
  <c r="AB20" i="3"/>
  <c r="AB2" i="2"/>
  <c r="AB16" i="3"/>
  <c r="V12" i="3"/>
  <c r="V14" i="3"/>
  <c r="AB14" i="3"/>
  <c r="V15" i="3"/>
  <c r="AB15" i="3"/>
  <c r="AB13" i="3"/>
  <c r="AH13" i="3" s="1"/>
  <c r="V13" i="3"/>
  <c r="AB10" i="3"/>
  <c r="AH10" i="3" s="1"/>
  <c r="V10" i="3"/>
  <c r="AD21" i="3" l="1"/>
  <c r="AF21" i="3"/>
  <c r="AJ18" i="3"/>
  <c r="AH18" i="3"/>
  <c r="AJ15" i="3"/>
  <c r="AH15" i="3"/>
  <c r="AD12" i="3"/>
  <c r="AF12" i="3"/>
  <c r="AJ17" i="3"/>
  <c r="AH17" i="3"/>
  <c r="AF10" i="3"/>
  <c r="AD10" i="3"/>
  <c r="AD13" i="3"/>
  <c r="AF13" i="3"/>
  <c r="AH14" i="3"/>
  <c r="AJ14" i="3"/>
  <c r="AJ16" i="3"/>
  <c r="AH16" i="3"/>
  <c r="AD20" i="3"/>
  <c r="AF20" i="3"/>
  <c r="V16" i="3"/>
  <c r="AD16" i="3" s="1"/>
  <c r="V19" i="3"/>
  <c r="AD19" i="3" s="1"/>
  <c r="AB19" i="3"/>
  <c r="AB12" i="3"/>
  <c r="AH12" i="3" s="1"/>
  <c r="V11" i="3"/>
  <c r="AB11" i="3"/>
  <c r="AH11" i="3" s="1"/>
  <c r="AH19" i="3" l="1"/>
  <c r="AH9" i="3" s="1"/>
  <c r="AJ19" i="3"/>
  <c r="AF11" i="3"/>
  <c r="AF9" i="3" s="1"/>
  <c r="I8" i="5" s="1"/>
  <c r="AD11" i="3"/>
  <c r="AD9" i="3" s="1"/>
  <c r="AJ9" i="3"/>
  <c r="I13" i="5" l="1"/>
  <c r="K13" i="5" s="1"/>
  <c r="I10" i="5"/>
  <c r="K10" i="5" s="1"/>
  <c r="I12" i="5"/>
  <c r="I11" i="5"/>
  <c r="K11" i="5" s="1"/>
  <c r="I9" i="5"/>
  <c r="K9" i="5" s="1"/>
  <c r="C8" i="5"/>
  <c r="A2" i="19" s="1"/>
  <c r="C11" i="5"/>
  <c r="A5" i="19" s="1"/>
  <c r="C10" i="5"/>
  <c r="A4" i="19" s="1"/>
  <c r="C12" i="5"/>
  <c r="E12" i="5" s="1"/>
  <c r="C13" i="5"/>
  <c r="E13" i="5" s="1"/>
  <c r="C9" i="5"/>
  <c r="A3" i="19" s="1"/>
  <c r="F14" i="5"/>
  <c r="R14" i="5"/>
  <c r="O9" i="5"/>
  <c r="O8" i="5"/>
  <c r="O13" i="5"/>
  <c r="O11" i="5"/>
  <c r="O10" i="5"/>
  <c r="O12" i="5"/>
  <c r="U13" i="5"/>
  <c r="U8" i="5"/>
  <c r="U11" i="5"/>
  <c r="U9" i="5"/>
  <c r="U12" i="5"/>
  <c r="U10" i="5"/>
  <c r="J10" i="5"/>
  <c r="K8" i="5"/>
  <c r="J13" i="5" l="1"/>
  <c r="A6" i="19"/>
  <c r="D12" i="5"/>
  <c r="E8" i="5"/>
  <c r="K12" i="5"/>
  <c r="D8" i="5"/>
  <c r="I2" i="19" s="1"/>
  <c r="E10" i="5"/>
  <c r="J9" i="5"/>
  <c r="E11" i="5"/>
  <c r="E9" i="5"/>
  <c r="J11" i="5"/>
  <c r="D9" i="5"/>
  <c r="I3" i="19" s="1"/>
  <c r="D11" i="5"/>
  <c r="J12" i="5"/>
  <c r="J8" i="5"/>
  <c r="D10" i="5"/>
  <c r="A7" i="19"/>
  <c r="M7" i="19" s="1"/>
  <c r="D13" i="5"/>
  <c r="W12" i="5"/>
  <c r="V12" i="5"/>
  <c r="W8" i="5"/>
  <c r="Q11" i="5"/>
  <c r="A11" i="19"/>
  <c r="P11" i="5"/>
  <c r="W9" i="5"/>
  <c r="V9" i="5"/>
  <c r="W13" i="5"/>
  <c r="V13" i="5"/>
  <c r="Q13" i="5"/>
  <c r="A13" i="19"/>
  <c r="P13" i="5"/>
  <c r="W11" i="5"/>
  <c r="V11" i="5"/>
  <c r="P12" i="5"/>
  <c r="A12" i="19"/>
  <c r="Q12" i="5"/>
  <c r="V8" i="5"/>
  <c r="Q8" i="5"/>
  <c r="P8" i="5"/>
  <c r="A8" i="19"/>
  <c r="W10" i="5"/>
  <c r="V10" i="5"/>
  <c r="Q10" i="5"/>
  <c r="P10" i="5"/>
  <c r="A10" i="19"/>
  <c r="P9" i="5"/>
  <c r="A9" i="19"/>
  <c r="Q9" i="5"/>
  <c r="K2" i="19"/>
  <c r="J2" i="19"/>
  <c r="M2" i="19"/>
  <c r="L2" i="19"/>
  <c r="B2" i="19"/>
  <c r="D2" i="19"/>
  <c r="C2" i="19"/>
  <c r="H2" i="19"/>
  <c r="B3" i="19"/>
  <c r="K3" i="19"/>
  <c r="L3" i="19"/>
  <c r="M3" i="19"/>
  <c r="J3" i="19"/>
  <c r="C3" i="19"/>
  <c r="D3" i="19"/>
  <c r="H3" i="19"/>
  <c r="B5" i="19"/>
  <c r="K5" i="19"/>
  <c r="L5" i="19"/>
  <c r="M5" i="19"/>
  <c r="J5" i="19"/>
  <c r="D5" i="19"/>
  <c r="C5" i="19"/>
  <c r="I5" i="19"/>
  <c r="H5" i="19"/>
  <c r="L6" i="19"/>
  <c r="B6" i="19"/>
  <c r="M6" i="19"/>
  <c r="J6" i="19"/>
  <c r="D6" i="19"/>
  <c r="K6" i="19"/>
  <c r="C6" i="19"/>
  <c r="I6" i="19"/>
  <c r="H6" i="19"/>
  <c r="B4" i="19"/>
  <c r="M4" i="19"/>
  <c r="J4" i="19"/>
  <c r="K4" i="19"/>
  <c r="L4" i="19"/>
  <c r="I4" i="19"/>
  <c r="C4" i="19"/>
  <c r="D4" i="19"/>
  <c r="H4" i="19"/>
  <c r="B7" i="19" l="1"/>
  <c r="I7" i="19"/>
  <c r="D7" i="19"/>
  <c r="C7" i="19"/>
  <c r="H7" i="19"/>
  <c r="K7" i="19"/>
  <c r="J7" i="19"/>
  <c r="L7" i="19"/>
  <c r="K9" i="19"/>
  <c r="J9" i="19"/>
  <c r="L9" i="19"/>
  <c r="M9" i="19"/>
  <c r="B9" i="19"/>
  <c r="I9" i="19"/>
  <c r="C9" i="19"/>
  <c r="D9" i="19"/>
  <c r="H9" i="19"/>
  <c r="M8" i="19"/>
  <c r="J8" i="19"/>
  <c r="B8" i="19"/>
  <c r="K8" i="19"/>
  <c r="L8" i="19"/>
  <c r="D8" i="19"/>
  <c r="I8" i="19"/>
  <c r="C8" i="19"/>
  <c r="H8" i="19"/>
  <c r="J11" i="19"/>
  <c r="B11" i="19"/>
  <c r="M11" i="19"/>
  <c r="K11" i="19"/>
  <c r="L11" i="19"/>
  <c r="C11" i="19"/>
  <c r="D11" i="19"/>
  <c r="I11" i="19"/>
  <c r="H11" i="19"/>
  <c r="B12" i="19"/>
  <c r="M12" i="19"/>
  <c r="K12" i="19"/>
  <c r="J12" i="19"/>
  <c r="L12" i="19"/>
  <c r="D12" i="19"/>
  <c r="C12" i="19"/>
  <c r="I12" i="19"/>
  <c r="H12" i="19"/>
  <c r="B10" i="19"/>
  <c r="K10" i="19"/>
  <c r="J10" i="19"/>
  <c r="M10" i="19"/>
  <c r="L10" i="19"/>
  <c r="D10" i="19"/>
  <c r="C10" i="19"/>
  <c r="I10" i="19"/>
  <c r="H10" i="19"/>
  <c r="B13" i="19"/>
  <c r="L13" i="19"/>
  <c r="K13" i="19"/>
  <c r="C13" i="19"/>
  <c r="M13" i="19"/>
  <c r="J13" i="19"/>
  <c r="D13" i="19"/>
  <c r="I13" i="19"/>
  <c r="H13" i="19"/>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入力してください。</t>
        </r>
      </text>
    </comment>
    <comment ref="D4" authorId="0" shapeId="0">
      <text>
        <r>
          <rPr>
            <b/>
            <sz val="14"/>
            <color indexed="81"/>
            <rFont val="ＭＳ Ｐゴシック"/>
            <family val="3"/>
            <charset val="128"/>
          </rPr>
          <t>愛知県立･名古屋市立等を省いてください</t>
        </r>
      </text>
    </comment>
    <comment ref="D5" authorId="0" shapeId="0">
      <text>
        <r>
          <rPr>
            <b/>
            <sz val="14"/>
            <color indexed="81"/>
            <rFont val="ＭＳ Ｐゴシック"/>
            <family val="3"/>
            <charset val="128"/>
          </rPr>
          <t>６文字以内です。</t>
        </r>
      </text>
    </comment>
    <comment ref="D6" authorId="0" shapeId="0">
      <text>
        <r>
          <rPr>
            <b/>
            <sz val="16"/>
            <color indexed="81"/>
            <rFont val="ＭＳ Ｐゴシック"/>
            <family val="3"/>
            <charset val="128"/>
          </rPr>
          <t>半角ｶﾀｶﾅ</t>
        </r>
        <r>
          <rPr>
            <b/>
            <sz val="9"/>
            <color indexed="81"/>
            <rFont val="ＭＳ Ｐゴシック"/>
            <family val="3"/>
            <charset val="128"/>
          </rPr>
          <t>で入力してください。</t>
        </r>
      </text>
    </comment>
  </commentList>
</comments>
</file>

<file path=xl/comments2.xml><?xml version="1.0" encoding="utf-8"?>
<comments xmlns="http://schemas.openxmlformats.org/spreadsheetml/2006/main">
  <authors>
    <author>fumiaki</author>
  </authors>
  <commentList>
    <comment ref="J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J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F10" authorId="0" shapeId="0">
      <text>
        <r>
          <rPr>
            <b/>
            <sz val="9"/>
            <color indexed="81"/>
            <rFont val="ＭＳ ゴシック"/>
            <family val="3"/>
            <charset val="128"/>
          </rPr>
          <t>入力の必要はありません</t>
        </r>
      </text>
    </comment>
  </commentList>
</comments>
</file>

<file path=xl/sharedStrings.xml><?xml version="1.0" encoding="utf-8"?>
<sst xmlns="http://schemas.openxmlformats.org/spreadsheetml/2006/main" count="239" uniqueCount="156">
  <si>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</si>
  <si>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</si>
  <si>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</si>
  <si>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</si>
  <si>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</si>
  <si>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</si>
  <si>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</si>
  <si>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</si>
  <si>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</si>
  <si>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</si>
  <si>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</si>
  <si>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</si>
  <si>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</si>
  <si>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</si>
  <si>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</si>
  <si>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</si>
  <si>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</si>
  <si>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</si>
  <si>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</si>
  <si>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</si>
  <si>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</si>
  <si>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</si>
  <si>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</si>
  <si>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</si>
  <si>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</si>
  <si>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</si>
  <si>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</si>
  <si>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</si>
  <si>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</si>
  <si>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</si>
  <si>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</si>
  <si>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</si>
  <si>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</si>
  <si>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</si>
  <si>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</si>
  <si>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</si>
  <si>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</si>
  <si>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</si>
  <si>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</si>
  <si>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</si>
  <si>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</si>
  <si>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例</t>
    <rPh sb="0" eb="1">
      <t>レイ</t>
    </rPh>
    <phoneticPr fontId="2"/>
  </si>
  <si>
    <t>西三　太郎</t>
    <rPh sb="0" eb="1">
      <t>セイ</t>
    </rPh>
    <rPh sb="1" eb="2">
      <t>サン</t>
    </rPh>
    <rPh sb="3" eb="5">
      <t>タロウ</t>
    </rPh>
    <phoneticPr fontId="2"/>
  </si>
  <si>
    <t>4X100mR</t>
    <phoneticPr fontId="2"/>
  </si>
  <si>
    <t>氏　名</t>
    <rPh sb="0" eb="1">
      <t>シ</t>
    </rPh>
    <rPh sb="2" eb="3">
      <t>メイ</t>
    </rPh>
    <phoneticPr fontId="2"/>
  </si>
  <si>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</si>
  <si>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</si>
  <si>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</si>
  <si>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</si>
  <si>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</si>
  <si>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</si>
  <si>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</si>
  <si>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</si>
  <si>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</si>
  <si>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</si>
  <si>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</si>
  <si>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</si>
  <si>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</si>
  <si>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</si>
  <si>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</si>
  <si>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</si>
  <si>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</si>
  <si>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</si>
  <si>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 xml:space="preserve">チーム名 </t>
    <rPh sb="3" eb="4">
      <t>メイ</t>
    </rPh>
    <phoneticPr fontId="2"/>
  </si>
  <si>
    <t>期　日</t>
    <rPh sb="0" eb="1">
      <t>キ</t>
    </rPh>
    <rPh sb="2" eb="3">
      <t>ヒ</t>
    </rPh>
    <phoneticPr fontId="2"/>
  </si>
  <si>
    <t>会　場</t>
    <rPh sb="0" eb="1">
      <t>カイ</t>
    </rPh>
    <rPh sb="2" eb="3">
      <t>バ</t>
    </rPh>
    <phoneticPr fontId="2"/>
  </si>
  <si>
    <t>←入力</t>
    <rPh sb="1" eb="3">
      <t>ニュウリョク</t>
    </rPh>
    <phoneticPr fontId="2"/>
  </si>
  <si>
    <t>Ord</t>
    <phoneticPr fontId="2"/>
  </si>
  <si>
    <t>氏　名</t>
    <rPh sb="0" eb="1">
      <t>シ</t>
    </rPh>
    <rPh sb="2" eb="3">
      <t>メイ</t>
    </rPh>
    <phoneticPr fontId="2"/>
  </si>
  <si>
    <t>ｾｲｻﾝ ﾀﾛｳ</t>
    <phoneticPr fontId="2"/>
  </si>
  <si>
    <t>ﾌﾘｶﾞﾅ</t>
    <phoneticPr fontId="2"/>
  </si>
  <si>
    <t>種目</t>
    <rPh sb="0" eb="2">
      <t>シュモク</t>
    </rPh>
    <phoneticPr fontId="20"/>
  </si>
  <si>
    <t>ﾅﾝﾊﾞｰ</t>
    <phoneticPr fontId="2"/>
  </si>
  <si>
    <t>男4X100mR</t>
    <rPh sb="0" eb="1">
      <t>オトコ</t>
    </rPh>
    <phoneticPr fontId="2"/>
  </si>
  <si>
    <t>女4X100mR</t>
    <phoneticPr fontId="2"/>
  </si>
  <si>
    <t>男子</t>
    <rPh sb="0" eb="2">
      <t>ダンシ</t>
    </rPh>
    <phoneticPr fontId="20"/>
  </si>
  <si>
    <t>女子</t>
    <rPh sb="0" eb="2">
      <t>ジョシ</t>
    </rPh>
    <phoneticPr fontId="20"/>
  </si>
  <si>
    <t>リレー</t>
    <phoneticPr fontId="20"/>
  </si>
  <si>
    <t>種目</t>
    <rPh sb="0" eb="2">
      <t>シュモク</t>
    </rPh>
    <phoneticPr fontId="20"/>
  </si>
  <si>
    <t>No</t>
    <phoneticPr fontId="20"/>
  </si>
  <si>
    <t>FLAG</t>
    <phoneticPr fontId="20"/>
  </si>
  <si>
    <t>記録</t>
    <rPh sb="0" eb="2">
      <t>キロク</t>
    </rPh>
    <phoneticPr fontId="2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</si>
  <si>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</si>
  <si>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</si>
  <si>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</si>
  <si>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ｶﾅ</t>
    <phoneticPr fontId="2"/>
  </si>
  <si>
    <t>男　　　子</t>
    <rPh sb="0" eb="1">
      <t>オトコ</t>
    </rPh>
    <rPh sb="4" eb="5">
      <t>コ</t>
    </rPh>
    <phoneticPr fontId="20"/>
  </si>
  <si>
    <t>女　　　子</t>
    <rPh sb="0" eb="1">
      <t>オンナ</t>
    </rPh>
    <rPh sb="4" eb="5">
      <t>コ</t>
    </rPh>
    <phoneticPr fontId="20"/>
  </si>
  <si>
    <t>一覧表用　種目名</t>
    <rPh sb="0" eb="2">
      <t>イチラン</t>
    </rPh>
    <rPh sb="2" eb="3">
      <t>ヒョウ</t>
    </rPh>
    <rPh sb="3" eb="4">
      <t>ヨウ</t>
    </rPh>
    <rPh sb="5" eb="7">
      <t>シュモク</t>
    </rPh>
    <rPh sb="7" eb="8">
      <t>メイ</t>
    </rPh>
    <phoneticPr fontId="20"/>
  </si>
  <si>
    <t>競技者NO</t>
    <rPh sb="0" eb="3">
      <t>キョウギシャ</t>
    </rPh>
    <phoneticPr fontId="2"/>
  </si>
  <si>
    <t>男400R</t>
    <rPh sb="0" eb="1">
      <t>オトコ</t>
    </rPh>
    <phoneticPr fontId="2"/>
  </si>
  <si>
    <t>リレー記録</t>
    <rPh sb="3" eb="5">
      <t>キロク</t>
    </rPh>
    <phoneticPr fontId="2"/>
  </si>
  <si>
    <t>4X100mR</t>
  </si>
  <si>
    <t>男子</t>
    <rPh sb="0" eb="2">
      <t>ダンシ</t>
    </rPh>
    <phoneticPr fontId="2"/>
  </si>
  <si>
    <t>女子</t>
    <rPh sb="0" eb="2">
      <t>ジョシ</t>
    </rPh>
    <phoneticPr fontId="2"/>
  </si>
  <si>
    <t>男1600R</t>
    <rPh sb="0" eb="1">
      <t>オトコ</t>
    </rPh>
    <phoneticPr fontId="2"/>
  </si>
  <si>
    <t>女400R</t>
    <rPh sb="0" eb="1">
      <t>オンナ</t>
    </rPh>
    <phoneticPr fontId="2"/>
  </si>
  <si>
    <t>女1600R</t>
    <rPh sb="0" eb="1">
      <t>オンナ</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</si>
  <si>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</si>
  <si>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</si>
  <si>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</si>
  <si>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高校用</t>
    <rPh sb="0" eb="3">
      <t>コウコウヨウ</t>
    </rPh>
    <phoneticPr fontId="2"/>
  </si>
  <si>
    <t>メール送信期限</t>
    <rPh sb="3" eb="5">
      <t>ソウシン</t>
    </rPh>
    <rPh sb="5" eb="7">
      <t>キゲン</t>
    </rPh>
    <phoneticPr fontId="2"/>
  </si>
  <si>
    <t>①団体情報入力</t>
    <rPh sb="1" eb="3">
      <t>ダン</t>
    </rPh>
    <rPh sb="3" eb="5">
      <t>ジョウホウ</t>
    </rPh>
    <rPh sb="5" eb="7">
      <t>ニュウリョク</t>
    </rPh>
    <phoneticPr fontId="2"/>
  </si>
  <si>
    <t>団体コード</t>
    <rPh sb="0" eb="2">
      <t>ダンタイ</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</si>
  <si>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</si>
  <si>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</si>
  <si>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</si>
  <si>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</si>
  <si>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t>男100m</t>
  </si>
  <si>
    <t>男200m</t>
  </si>
  <si>
    <t>男400m</t>
  </si>
  <si>
    <t>男800m</t>
  </si>
  <si>
    <t>男1500m</t>
  </si>
  <si>
    <t>男5000m</t>
  </si>
  <si>
    <t>男10000m</t>
  </si>
  <si>
    <t>男110mH</t>
  </si>
  <si>
    <t>男400mH</t>
  </si>
  <si>
    <t>男3000mSC</t>
  </si>
  <si>
    <t>男5000mW</t>
  </si>
  <si>
    <t>男走高跳</t>
    <rPh sb="1" eb="2">
      <t>ハシ</t>
    </rPh>
    <rPh sb="2" eb="4">
      <t>タカト</t>
    </rPh>
    <phoneticPr fontId="7"/>
  </si>
  <si>
    <t>男棒高跳</t>
    <rPh sb="1" eb="4">
      <t>ボウタカト</t>
    </rPh>
    <phoneticPr fontId="7"/>
  </si>
  <si>
    <t>男走幅跳</t>
    <rPh sb="1" eb="2">
      <t>ハシ</t>
    </rPh>
    <rPh sb="2" eb="4">
      <t>ハバト</t>
    </rPh>
    <phoneticPr fontId="7"/>
  </si>
  <si>
    <t>男三段跳</t>
    <rPh sb="1" eb="4">
      <t>サンダント</t>
    </rPh>
    <phoneticPr fontId="7"/>
  </si>
  <si>
    <t>男やり投</t>
    <rPh sb="3" eb="4">
      <t>ナ</t>
    </rPh>
    <phoneticPr fontId="7"/>
  </si>
  <si>
    <t>男高校砲丸投</t>
    <rPh sb="0" eb="1">
      <t>オトコ</t>
    </rPh>
    <rPh sb="1" eb="3">
      <t>コウコウ</t>
    </rPh>
    <rPh sb="3" eb="6">
      <t>ホウガンナゲ</t>
    </rPh>
    <phoneticPr fontId="6"/>
  </si>
  <si>
    <t>男高校円盤投</t>
    <rPh sb="0" eb="1">
      <t>オトコ</t>
    </rPh>
    <rPh sb="1" eb="3">
      <t>コウコウ</t>
    </rPh>
    <rPh sb="3" eb="6">
      <t>エンバンナゲ</t>
    </rPh>
    <phoneticPr fontId="6"/>
  </si>
  <si>
    <t>女100m</t>
  </si>
  <si>
    <t>男4X100mR</t>
  </si>
  <si>
    <t>女200m</t>
  </si>
  <si>
    <t>女400m</t>
  </si>
  <si>
    <t>女4X100mR</t>
  </si>
  <si>
    <t>女800m</t>
  </si>
  <si>
    <t>女1500m</t>
  </si>
  <si>
    <t>女5000m</t>
  </si>
  <si>
    <t>女100mH</t>
  </si>
  <si>
    <t>女400mH</t>
  </si>
  <si>
    <t>女5000mW</t>
  </si>
  <si>
    <t>女走高跳</t>
    <rPh sb="1" eb="2">
      <t>ハシ</t>
    </rPh>
    <rPh sb="2" eb="4">
      <t>タカト</t>
    </rPh>
    <phoneticPr fontId="7"/>
  </si>
  <si>
    <t>女棒高跳</t>
    <rPh sb="1" eb="4">
      <t>ボウタカト</t>
    </rPh>
    <phoneticPr fontId="7"/>
  </si>
  <si>
    <t>女走幅跳</t>
    <rPh sb="1" eb="2">
      <t>ハシ</t>
    </rPh>
    <rPh sb="2" eb="4">
      <t>ハバト</t>
    </rPh>
    <phoneticPr fontId="7"/>
  </si>
  <si>
    <t>女三段跳</t>
    <rPh sb="1" eb="4">
      <t>サンダント</t>
    </rPh>
    <phoneticPr fontId="7"/>
  </si>
  <si>
    <t>女砲丸投</t>
    <rPh sb="1" eb="4">
      <t>ホウガンナ</t>
    </rPh>
    <phoneticPr fontId="7"/>
  </si>
  <si>
    <t>女円盤投</t>
    <rPh sb="1" eb="4">
      <t>エンバンナ</t>
    </rPh>
    <phoneticPr fontId="7"/>
  </si>
  <si>
    <t>女やり投</t>
    <rPh sb="3" eb="4">
      <t>ナ</t>
    </rPh>
    <phoneticPr fontId="7"/>
  </si>
  <si>
    <t>男砲丸投</t>
    <rPh sb="1" eb="4">
      <t>ホウガンナ</t>
    </rPh>
    <phoneticPr fontId="2"/>
  </si>
  <si>
    <t>男円盤投</t>
    <rPh sb="1" eb="4">
      <t>エンバンナ</t>
    </rPh>
    <phoneticPr fontId="2"/>
  </si>
  <si>
    <t>J1001</t>
    <phoneticPr fontId="2"/>
  </si>
  <si>
    <t>男</t>
    <rPh sb="0" eb="1">
      <t>オト</t>
    </rPh>
    <phoneticPr fontId="2"/>
  </si>
  <si>
    <t>女</t>
    <rPh sb="0" eb="1">
      <t>オンナ</t>
    </rPh>
    <phoneticPr fontId="2"/>
  </si>
  <si>
    <t>必要事項を入力してください</t>
    <rPh sb="0" eb="4">
      <t>ヒツヨウジ</t>
    </rPh>
    <phoneticPr fontId="2"/>
  </si>
  <si>
    <t>※必ずメールを送信してください！</t>
    <rPh sb="1" eb="2">
      <t>カナラ</t>
    </rPh>
    <rPh sb="7" eb="9">
      <t>ソウシン</t>
    </rPh>
    <phoneticPr fontId="2"/>
  </si>
  <si>
    <t>2016JY招待リレー</t>
    <rPh sb="6" eb="8">
      <t>ショウタイ</t>
    </rPh>
    <phoneticPr fontId="2"/>
  </si>
  <si>
    <t>平成28年10月23日(日)</t>
    <rPh sb="0" eb="2">
      <t>ヘイセイ</t>
    </rPh>
    <rPh sb="4" eb="5">
      <t>ネン</t>
    </rPh>
    <rPh sb="7" eb="8">
      <t>ガツ</t>
    </rPh>
    <rPh sb="10" eb="11">
      <t>ニチ</t>
    </rPh>
    <rPh sb="12" eb="13">
      <t>ヒ</t>
    </rPh>
    <phoneticPr fontId="2"/>
  </si>
  <si>
    <t>パロマ瑞穂スタジアム</t>
    <rPh sb="3" eb="5">
      <t>ミズホ</t>
    </rPh>
    <phoneticPr fontId="2"/>
  </si>
  <si>
    <t>平成28年9月26日(月)　17:00</t>
    <rPh sb="0" eb="2">
      <t>ヘイセイ</t>
    </rPh>
    <rPh sb="4" eb="5">
      <t>ネン</t>
    </rPh>
    <rPh sb="6" eb="7">
      <t>ガツ</t>
    </rPh>
    <rPh sb="9" eb="10">
      <t>ヒ</t>
    </rPh>
    <rPh sb="11" eb="12">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</si>
</sst>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b/>
      <sz val="16"/>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b/>
      <sz val="14"/>
      <color indexed="81"/>
      <name val="ＭＳ Ｐゴシック"/>
      <family val="3"/>
      <charset val="128"/>
    </font>
    <font>
      <b/>
      <sz val="18"/>
      <color rgb="FFFF0000"/>
      <name val="ＭＳ ゴシック"/>
      <family val="3"/>
      <charset val="128"/>
    </font>
    <font>
      <b/>
      <sz val="11"/>
      <color theme="3"/>
      <name val="ＭＳ ゴシック"/>
      <family val="3"/>
      <charset val="128"/>
    </font>
    <font>
      <b/>
      <sz val="9"/>
      <color indexed="81"/>
      <name val="ＭＳ Ｐゴシック"/>
      <family val="3"/>
      <charset val="128"/>
    </font>
    <font>
      <b/>
      <sz val="16"/>
      <color indexed="81"/>
      <name val="ＭＳ Ｐゴシック"/>
      <family val="3"/>
      <charset val="128"/>
    </font>
    <font>
      <sz val="11"/>
      <color rgb="FFFF0000"/>
      <name val="ＭＳ 明朝"/>
      <family val="1"/>
      <charset val="128"/>
    </font>
  </fonts>
  <fills count="9">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4" tint="0.59999389629810485"/>
        <bgColor indexed="64"/>
      </patternFill>
    </fill>
  </fills>
  <borders count="8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style="medium">
        <color indexed="64"/>
      </left>
      <right style="medium">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4">
    <xf numFmtId="0" fontId="0" fillId="0" borderId="0">
      <alignment vertical="center"/>
    </xf>
    <xf numFmtId="0" fontId="9" fillId="0" borderId="0"/>
    <xf numFmtId="0" fontId="4" fillId="0" borderId="0">
      <alignment vertical="center"/>
    </xf>
    <xf numFmtId="0" fontId="1" fillId="0" borderId="0">
      <alignment vertical="center"/>
    </xf>
  </cellStyleXfs>
  <cellXfs count="187">
    <xf numFmtId="0" fontId="0" fillId="0" borderId="0" xfId="0">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0" fillId="0" borderId="0" xfId="0" applyFill="1">
      <alignment vertical="center"/>
    </xf>
    <xf numFmtId="0" fontId="15" fillId="0" borderId="0" xfId="0" applyFont="1" applyAlignment="1">
      <alignment vertical="center"/>
    </xf>
    <xf numFmtId="0" fontId="10" fillId="0" borderId="2" xfId="0" applyFont="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1" xfId="0" applyFont="1" applyBorder="1" applyAlignment="1">
      <alignment horizontal="right" vertical="center"/>
    </xf>
    <xf numFmtId="0" fontId="10" fillId="0" borderId="15" xfId="0" applyFont="1" applyBorder="1" applyAlignment="1">
      <alignment horizontal="right" vertical="center"/>
    </xf>
    <xf numFmtId="0" fontId="10" fillId="5" borderId="0" xfId="0" applyFont="1" applyFill="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5" xfId="0" applyFont="1" applyBorder="1" applyAlignment="1">
      <alignment horizontal="center" vertical="center"/>
    </xf>
    <xf numFmtId="0" fontId="10" fillId="0" borderId="16" xfId="0" applyFont="1" applyBorder="1" applyAlignment="1">
      <alignment horizontal="center" vertical="center" wrapText="1"/>
    </xf>
    <xf numFmtId="0" fontId="10" fillId="0" borderId="6" xfId="0" applyFont="1" applyBorder="1" applyAlignment="1">
      <alignment horizontal="center" vertical="center"/>
    </xf>
    <xf numFmtId="0" fontId="0" fillId="0" borderId="0" xfId="0" applyBorder="1">
      <alignment vertical="center"/>
    </xf>
    <xf numFmtId="0" fontId="8"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Protection="1">
      <alignment vertical="center"/>
    </xf>
    <xf numFmtId="0" fontId="10" fillId="0" borderId="0" xfId="0" applyFont="1" applyFill="1" applyBorder="1" applyAlignment="1" applyProtection="1">
      <alignment vertical="center"/>
    </xf>
    <xf numFmtId="0" fontId="0" fillId="0" borderId="0" xfId="0" applyFill="1" applyProtection="1">
      <alignment vertical="center"/>
    </xf>
    <xf numFmtId="0" fontId="12" fillId="5" borderId="0" xfId="0" applyFont="1" applyFill="1" applyAlignment="1">
      <alignment vertical="center"/>
    </xf>
    <xf numFmtId="0" fontId="0" fillId="5" borderId="0" xfId="0" applyFill="1">
      <alignment vertical="center"/>
    </xf>
    <xf numFmtId="0" fontId="10" fillId="0" borderId="0" xfId="0" applyFont="1" applyProtection="1">
      <alignment vertical="center"/>
    </xf>
    <xf numFmtId="0" fontId="10" fillId="0" borderId="3"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0" xfId="0" applyFont="1" applyFill="1" applyBorder="1" applyAlignment="1" applyProtection="1">
      <alignment horizontal="right" vertical="center"/>
    </xf>
    <xf numFmtId="0" fontId="0" fillId="0" borderId="0" xfId="0" applyAlignment="1">
      <alignment horizontal="center" vertical="center"/>
    </xf>
    <xf numFmtId="0" fontId="10" fillId="0" borderId="33" xfId="0" applyFont="1" applyBorder="1" applyAlignment="1">
      <alignment vertical="center"/>
    </xf>
    <xf numFmtId="0" fontId="10" fillId="0" borderId="36" xfId="0" applyFont="1" applyBorder="1" applyAlignment="1">
      <alignment horizontal="center" vertical="center"/>
    </xf>
    <xf numFmtId="0" fontId="10" fillId="0" borderId="38" xfId="0" applyFont="1" applyBorder="1" applyAlignment="1">
      <alignment vertical="center"/>
    </xf>
    <xf numFmtId="0" fontId="10" fillId="0" borderId="40" xfId="0" applyFont="1" applyBorder="1" applyAlignment="1">
      <alignment vertical="center"/>
    </xf>
    <xf numFmtId="0" fontId="19" fillId="0" borderId="0" xfId="0" applyFont="1" applyBorder="1" applyAlignment="1">
      <alignment vertical="center"/>
    </xf>
    <xf numFmtId="0" fontId="0" fillId="0" borderId="0" xfId="0" applyAlignment="1">
      <alignment vertical="center"/>
    </xf>
    <xf numFmtId="0" fontId="0" fillId="0" borderId="36" xfId="0" applyBorder="1">
      <alignment vertical="center"/>
    </xf>
    <xf numFmtId="0" fontId="0" fillId="0" borderId="40" xfId="0" applyBorder="1">
      <alignment vertical="center"/>
    </xf>
    <xf numFmtId="0" fontId="0" fillId="0" borderId="37" xfId="0" applyBorder="1">
      <alignment vertical="center"/>
    </xf>
    <xf numFmtId="0" fontId="0" fillId="0" borderId="35" xfId="0" applyBorder="1">
      <alignment vertical="center"/>
    </xf>
    <xf numFmtId="0" fontId="0" fillId="0" borderId="32" xfId="0" applyBorder="1">
      <alignment vertical="center"/>
    </xf>
    <xf numFmtId="0" fontId="0" fillId="5" borderId="6" xfId="0" applyFill="1" applyBorder="1" applyAlignment="1">
      <alignment vertical="center" textRotation="255"/>
    </xf>
    <xf numFmtId="0" fontId="0" fillId="5" borderId="15" xfId="0" applyFill="1" applyBorder="1">
      <alignment vertical="center"/>
    </xf>
    <xf numFmtId="0" fontId="0" fillId="5" borderId="28" xfId="0" applyFill="1" applyBorder="1">
      <alignment vertical="center"/>
    </xf>
    <xf numFmtId="0" fontId="18" fillId="0" borderId="12" xfId="0" applyFont="1" applyFill="1" applyBorder="1" applyAlignment="1" applyProtection="1">
      <alignment horizontal="center" vertical="center" shrinkToFit="1"/>
    </xf>
    <xf numFmtId="0" fontId="18" fillId="0" borderId="13" xfId="0" applyFont="1" applyFill="1" applyBorder="1" applyAlignment="1" applyProtection="1">
      <alignment horizontal="center" vertical="center" shrinkToFit="1"/>
    </xf>
    <xf numFmtId="0" fontId="18" fillId="0" borderId="14" xfId="0" applyFont="1" applyFill="1" applyBorder="1" applyAlignment="1" applyProtection="1">
      <alignment horizontal="center" vertical="center" shrinkToFit="1"/>
    </xf>
    <xf numFmtId="0" fontId="3" fillId="5" borderId="0" xfId="0" applyFont="1" applyFill="1" applyAlignment="1">
      <alignment vertical="center"/>
    </xf>
    <xf numFmtId="0" fontId="13" fillId="0" borderId="0" xfId="0" applyFont="1" applyFill="1" applyBorder="1" applyAlignment="1" applyProtection="1">
      <alignment horizontal="center" vertical="center"/>
    </xf>
    <xf numFmtId="0" fontId="10" fillId="0" borderId="57" xfId="0" applyFont="1" applyBorder="1" applyAlignment="1">
      <alignment horizontal="center" vertical="center"/>
    </xf>
    <xf numFmtId="0" fontId="10" fillId="0" borderId="56" xfId="0" applyFont="1" applyBorder="1" applyAlignment="1">
      <alignment horizontal="center" vertical="center"/>
    </xf>
    <xf numFmtId="0" fontId="10" fillId="0" borderId="58" xfId="0" applyFont="1" applyBorder="1" applyAlignment="1">
      <alignment horizontal="center" vertical="center"/>
    </xf>
    <xf numFmtId="0" fontId="10" fillId="0" borderId="27" xfId="0" applyFont="1" applyBorder="1" applyAlignment="1">
      <alignment horizontal="center" vertical="center"/>
    </xf>
    <xf numFmtId="0" fontId="11" fillId="0" borderId="0" xfId="0" applyFont="1" applyAlignment="1" applyProtection="1">
      <alignment vertical="center"/>
    </xf>
    <xf numFmtId="0" fontId="3" fillId="5" borderId="0" xfId="0" applyFont="1" applyFill="1" applyBorder="1" applyAlignment="1" applyProtection="1">
      <alignment vertical="center"/>
    </xf>
    <xf numFmtId="0" fontId="10" fillId="5" borderId="0" xfId="0" applyFont="1" applyFill="1" applyAlignment="1" applyProtection="1">
      <alignment horizontal="center" vertical="center"/>
    </xf>
    <xf numFmtId="0" fontId="10" fillId="0" borderId="0" xfId="0" applyFont="1" applyAlignment="1" applyProtection="1">
      <alignment horizontal="center" vertical="center"/>
    </xf>
    <xf numFmtId="0" fontId="11" fillId="0" borderId="0" xfId="0" applyFont="1" applyFill="1" applyBorder="1" applyAlignment="1" applyProtection="1">
      <alignment vertical="center"/>
    </xf>
    <xf numFmtId="0" fontId="10" fillId="0" borderId="0" xfId="0" applyFont="1" applyFill="1" applyBorder="1" applyProtection="1">
      <alignment vertical="center"/>
    </xf>
    <xf numFmtId="0" fontId="10" fillId="0" borderId="18"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7" fillId="0" borderId="24" xfId="0" applyFont="1" applyFill="1" applyBorder="1" applyAlignment="1" applyProtection="1">
      <alignment vertical="center"/>
    </xf>
    <xf numFmtId="0" fontId="17" fillId="0" borderId="24"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0" fillId="0" borderId="29" xfId="0" applyFont="1" applyFill="1" applyBorder="1" applyProtection="1">
      <alignment vertical="center"/>
    </xf>
    <xf numFmtId="0" fontId="0" fillId="0" borderId="29" xfId="0" applyFill="1" applyBorder="1" applyProtection="1">
      <alignment vertical="center"/>
    </xf>
    <xf numFmtId="0" fontId="10" fillId="0" borderId="0" xfId="0" applyFont="1" applyFill="1" applyAlignment="1" applyProtection="1">
      <alignment horizontal="center" vertical="center"/>
    </xf>
    <xf numFmtId="2" fontId="10" fillId="0" borderId="55" xfId="0" applyNumberFormat="1" applyFont="1" applyBorder="1" applyAlignment="1" applyProtection="1">
      <alignment horizontal="center" vertical="center"/>
      <protection locked="0"/>
    </xf>
    <xf numFmtId="2" fontId="10" fillId="0" borderId="39" xfId="0" applyNumberFormat="1" applyFont="1" applyBorder="1" applyAlignment="1" applyProtection="1">
      <alignment horizontal="center" vertical="center"/>
      <protection locked="0"/>
    </xf>
    <xf numFmtId="0" fontId="0" fillId="0" borderId="0" xfId="0" applyFill="1" applyBorder="1">
      <alignment vertical="center"/>
    </xf>
    <xf numFmtId="0" fontId="10" fillId="0" borderId="59" xfId="0" applyFont="1" applyBorder="1" applyAlignment="1">
      <alignment horizontal="center" vertical="center" wrapText="1"/>
    </xf>
    <xf numFmtId="0" fontId="10" fillId="2" borderId="61" xfId="0" applyFont="1" applyFill="1" applyBorder="1" applyAlignment="1" applyProtection="1">
      <alignment horizontal="center" vertical="center"/>
    </xf>
    <xf numFmtId="2" fontId="10" fillId="2" borderId="62" xfId="0" applyNumberFormat="1" applyFont="1" applyFill="1" applyBorder="1" applyAlignment="1" applyProtection="1">
      <alignment horizontal="center" vertical="center" shrinkToFit="1"/>
    </xf>
    <xf numFmtId="0" fontId="0" fillId="0" borderId="53" xfId="0" applyBorder="1" applyAlignment="1">
      <alignment vertical="center" textRotation="255"/>
    </xf>
    <xf numFmtId="0" fontId="0" fillId="0" borderId="54" xfId="0" applyBorder="1" applyAlignment="1">
      <alignment vertical="center" textRotation="255"/>
    </xf>
    <xf numFmtId="0" fontId="0" fillId="0" borderId="4" xfId="0" applyBorder="1" applyAlignment="1">
      <alignment horizontal="center" vertical="center" textRotation="255"/>
    </xf>
    <xf numFmtId="0" fontId="12" fillId="0" borderId="0" xfId="0" applyFont="1" applyBorder="1" applyAlignment="1">
      <alignment vertical="center"/>
    </xf>
    <xf numFmtId="0" fontId="10" fillId="0" borderId="35" xfId="0" applyFont="1" applyBorder="1" applyAlignment="1">
      <alignment horizontal="right" vertical="center"/>
    </xf>
    <xf numFmtId="0" fontId="10" fillId="0" borderId="35" xfId="0" applyFont="1" applyBorder="1" applyAlignment="1">
      <alignment horizontal="center" vertical="center"/>
    </xf>
    <xf numFmtId="0" fontId="0" fillId="8" borderId="0" xfId="0" applyFill="1">
      <alignment vertical="center"/>
    </xf>
    <xf numFmtId="0" fontId="10" fillId="0" borderId="64" xfId="0" applyFont="1" applyFill="1" applyBorder="1" applyAlignment="1" applyProtection="1">
      <alignment horizontal="center" vertical="center"/>
    </xf>
    <xf numFmtId="0" fontId="18" fillId="0" borderId="64" xfId="0" applyFont="1" applyFill="1" applyBorder="1" applyAlignment="1" applyProtection="1">
      <alignment horizontal="center" vertical="center" shrinkToFit="1"/>
    </xf>
    <xf numFmtId="0" fontId="10" fillId="0" borderId="65" xfId="0" applyFont="1" applyFill="1" applyBorder="1" applyAlignment="1" applyProtection="1">
      <alignment horizontal="center" vertical="center"/>
    </xf>
    <xf numFmtId="0" fontId="18" fillId="0" borderId="65" xfId="0" applyFont="1" applyFill="1" applyBorder="1" applyAlignment="1" applyProtection="1">
      <alignment horizontal="center" vertical="center" shrinkToFit="1"/>
    </xf>
    <xf numFmtId="0" fontId="10" fillId="0" borderId="66" xfId="0" applyFont="1" applyFill="1" applyBorder="1" applyAlignment="1" applyProtection="1">
      <alignment horizontal="center" vertical="center"/>
    </xf>
    <xf numFmtId="0" fontId="18" fillId="0" borderId="66" xfId="0" applyFont="1" applyFill="1" applyBorder="1" applyAlignment="1" applyProtection="1">
      <alignment horizontal="center" vertical="center" shrinkToFit="1"/>
    </xf>
    <xf numFmtId="0" fontId="16" fillId="3" borderId="8"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67" xfId="0" applyNumberFormat="1" applyFont="1" applyFill="1" applyBorder="1" applyAlignment="1">
      <alignment horizontal="center" vertical="center"/>
    </xf>
    <xf numFmtId="0" fontId="14" fillId="3" borderId="9" xfId="0" applyFont="1" applyFill="1" applyBorder="1" applyAlignment="1">
      <alignment horizontal="center" vertical="center"/>
    </xf>
    <xf numFmtId="0" fontId="14" fillId="3" borderId="68" xfId="0" applyFont="1" applyFill="1" applyBorder="1" applyAlignment="1" applyProtection="1">
      <alignment horizontal="center" vertical="center"/>
    </xf>
    <xf numFmtId="0" fontId="14" fillId="3" borderId="69" xfId="0" applyFont="1" applyFill="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2" fontId="10" fillId="2" borderId="77" xfId="0" applyNumberFormat="1" applyFont="1" applyFill="1" applyBorder="1" applyAlignment="1" applyProtection="1">
      <alignment horizontal="center" vertical="center" shrinkToFit="1"/>
    </xf>
    <xf numFmtId="0" fontId="10" fillId="0" borderId="16"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2" fontId="10" fillId="2" borderId="61" xfId="0" applyNumberFormat="1" applyFont="1" applyFill="1" applyBorder="1" applyAlignment="1" applyProtection="1">
      <alignment horizontal="center" vertical="center" shrinkToFit="1"/>
    </xf>
    <xf numFmtId="0" fontId="10" fillId="0" borderId="23" xfId="0" applyFont="1" applyBorder="1" applyAlignment="1">
      <alignment horizontal="center" vertical="center"/>
    </xf>
    <xf numFmtId="0" fontId="10" fillId="0" borderId="17"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2" fontId="10" fillId="2" borderId="79" xfId="0" applyNumberFormat="1" applyFont="1" applyFill="1" applyBorder="1" applyAlignment="1" applyProtection="1">
      <alignment horizontal="center" vertical="center" shrinkToFit="1"/>
    </xf>
    <xf numFmtId="0" fontId="10" fillId="0" borderId="3"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10" fillId="0" borderId="59" xfId="0" applyNumberFormat="1" applyFont="1" applyBorder="1" applyAlignment="1" applyProtection="1">
      <alignment horizontal="center" vertical="center" shrinkToFit="1"/>
    </xf>
    <xf numFmtId="0" fontId="10" fillId="0" borderId="16" xfId="0" applyFont="1" applyBorder="1" applyAlignment="1" applyProtection="1">
      <alignment horizontal="center" vertical="center" shrinkToFit="1"/>
    </xf>
    <xf numFmtId="0" fontId="10" fillId="0" borderId="60" xfId="0" applyNumberFormat="1"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0" fontId="10" fillId="0" borderId="78" xfId="0" applyNumberFormat="1" applyFont="1" applyBorder="1" applyAlignment="1" applyProtection="1">
      <alignment horizontal="center" vertical="center" shrinkToFit="1"/>
    </xf>
    <xf numFmtId="0" fontId="10" fillId="0" borderId="17" xfId="0" applyFont="1" applyBorder="1" applyAlignment="1" applyProtection="1">
      <alignment horizontal="center" vertical="center" shrinkToFit="1"/>
    </xf>
    <xf numFmtId="0" fontId="10" fillId="0" borderId="76" xfId="0" applyNumberFormat="1"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10" fillId="0" borderId="25" xfId="0" applyFont="1" applyBorder="1" applyAlignment="1" applyProtection="1">
      <alignment horizontal="center" vertical="center" shrinkToFit="1"/>
    </xf>
    <xf numFmtId="0" fontId="10" fillId="0" borderId="26"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0" fontId="10" fillId="0" borderId="58" xfId="0" applyFont="1" applyBorder="1" applyAlignment="1" applyProtection="1">
      <alignment horizontal="center" vertical="center" shrinkToFit="1"/>
    </xf>
    <xf numFmtId="0" fontId="15" fillId="0" borderId="0" xfId="0" applyFont="1" applyAlignment="1" applyProtection="1">
      <alignment vertical="center"/>
    </xf>
    <xf numFmtId="0" fontId="10" fillId="0" borderId="0" xfId="0" applyFont="1" applyAlignment="1" applyProtection="1">
      <alignment vertical="center"/>
    </xf>
    <xf numFmtId="0" fontId="31" fillId="0" borderId="0" xfId="0" applyFont="1" applyAlignment="1" applyProtection="1">
      <alignment vertical="center"/>
    </xf>
    <xf numFmtId="0" fontId="28"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Alignment="1" applyProtection="1">
      <alignment vertical="center" shrinkToFit="1"/>
    </xf>
    <xf numFmtId="0" fontId="13" fillId="0" borderId="0" xfId="0" applyFont="1" applyAlignment="1" applyProtection="1">
      <alignment vertical="center"/>
    </xf>
    <xf numFmtId="0" fontId="0" fillId="0" borderId="0" xfId="0" applyProtection="1">
      <alignment vertical="center"/>
    </xf>
    <xf numFmtId="0" fontId="12" fillId="0" borderId="0" xfId="0" applyFont="1" applyBorder="1" applyAlignment="1">
      <alignment vertical="center"/>
    </xf>
    <xf numFmtId="0" fontId="19" fillId="0" borderId="0" xfId="0" applyFont="1" applyBorder="1" applyAlignment="1">
      <alignment horizontal="center" vertical="center" shrinkToFit="1"/>
    </xf>
    <xf numFmtId="0" fontId="19" fillId="0" borderId="45" xfId="0" applyFont="1" applyBorder="1" applyAlignment="1">
      <alignment horizontal="center" vertical="center" shrinkToFit="1"/>
    </xf>
    <xf numFmtId="0" fontId="25" fillId="3" borderId="50" xfId="0" applyFont="1" applyFill="1" applyBorder="1" applyAlignment="1">
      <alignment horizontal="center" vertical="center" shrinkToFit="1"/>
    </xf>
    <xf numFmtId="0" fontId="25" fillId="3" borderId="51" xfId="0" applyFont="1" applyFill="1" applyBorder="1" applyAlignment="1">
      <alignment horizontal="center" vertical="center" shrinkToFit="1"/>
    </xf>
    <xf numFmtId="0" fontId="21" fillId="3" borderId="51" xfId="0" applyFont="1" applyFill="1" applyBorder="1" applyAlignment="1">
      <alignment horizontal="center" vertical="center"/>
    </xf>
    <xf numFmtId="0" fontId="21" fillId="3" borderId="52" xfId="0" applyFont="1" applyFill="1" applyBorder="1" applyAlignment="1">
      <alignment horizontal="center" vertical="center"/>
    </xf>
    <xf numFmtId="58" fontId="19" fillId="0" borderId="15" xfId="0" applyNumberFormat="1" applyFont="1" applyBorder="1" applyAlignment="1">
      <alignment horizontal="center" vertical="center"/>
    </xf>
    <xf numFmtId="0" fontId="19" fillId="0" borderId="15" xfId="0" applyFont="1" applyBorder="1" applyAlignment="1">
      <alignment horizontal="center" vertical="center" shrinkToFit="1"/>
    </xf>
    <xf numFmtId="0" fontId="27" fillId="0" borderId="41" xfId="0" applyFont="1" applyFill="1" applyBorder="1" applyAlignment="1">
      <alignment horizontal="center" vertical="center" wrapText="1"/>
    </xf>
    <xf numFmtId="0" fontId="27" fillId="0" borderId="42"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13" fillId="0" borderId="23"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7" borderId="22" xfId="0" applyFont="1" applyFill="1" applyBorder="1" applyAlignment="1" applyProtection="1">
      <alignment horizontal="center" vertical="center"/>
      <protection locked="0"/>
    </xf>
    <xf numFmtId="0" fontId="13" fillId="7" borderId="16" xfId="0" applyFont="1" applyFill="1" applyBorder="1" applyAlignment="1" applyProtection="1">
      <alignment horizontal="center" vertical="center"/>
      <protection locked="0"/>
    </xf>
    <xf numFmtId="0" fontId="13" fillId="7" borderId="19" xfId="0" applyFont="1" applyFill="1" applyBorder="1" applyAlignment="1" applyProtection="1">
      <alignment horizontal="center" vertical="center"/>
      <protection locked="0"/>
    </xf>
    <xf numFmtId="0" fontId="10" fillId="0" borderId="3" xfId="0" applyFont="1" applyBorder="1" applyAlignment="1" applyProtection="1">
      <alignment horizontal="distributed" vertical="center" indent="1"/>
    </xf>
    <xf numFmtId="0" fontId="10" fillId="0" borderId="11" xfId="0" applyFont="1" applyBorder="1" applyAlignment="1" applyProtection="1">
      <alignment horizontal="distributed" vertical="center" indent="1"/>
    </xf>
    <xf numFmtId="0" fontId="13" fillId="7" borderId="6"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shrinkToFit="1"/>
      <protection locked="0"/>
    </xf>
    <xf numFmtId="0" fontId="13" fillId="7" borderId="15" xfId="0" applyFont="1" applyFill="1" applyBorder="1" applyAlignment="1" applyProtection="1">
      <alignment horizontal="center" vertical="center" shrinkToFit="1"/>
      <protection locked="0"/>
    </xf>
    <xf numFmtId="0" fontId="13" fillId="7" borderId="28" xfId="0" applyFont="1" applyFill="1" applyBorder="1" applyAlignment="1" applyProtection="1">
      <alignment horizontal="center" vertical="center" shrinkToFit="1"/>
      <protection locked="0"/>
    </xf>
    <xf numFmtId="0" fontId="11" fillId="6" borderId="0" xfId="0" applyFont="1" applyFill="1" applyBorder="1" applyAlignment="1">
      <alignment horizontal="center" vertical="center"/>
    </xf>
    <xf numFmtId="0" fontId="13" fillId="0" borderId="30"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63" xfId="0" applyFont="1" applyFill="1" applyBorder="1" applyAlignment="1" applyProtection="1">
      <alignment horizontal="center" vertical="center"/>
    </xf>
    <xf numFmtId="0" fontId="13" fillId="4" borderId="73" xfId="0" applyFont="1" applyFill="1" applyBorder="1" applyAlignment="1" applyProtection="1">
      <alignment horizontal="center" vertical="center"/>
    </xf>
    <xf numFmtId="0" fontId="13" fillId="4" borderId="74" xfId="0" applyFont="1" applyFill="1" applyBorder="1" applyAlignment="1" applyProtection="1">
      <alignment horizontal="center" vertical="center"/>
    </xf>
    <xf numFmtId="0" fontId="13" fillId="4" borderId="75" xfId="0"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0" fillId="0" borderId="8" xfId="0" applyBorder="1" applyAlignment="1">
      <alignment horizontal="center" vertical="center" textRotation="255"/>
    </xf>
    <xf numFmtId="0" fontId="0" fillId="0" borderId="54" xfId="0" applyBorder="1" applyAlignment="1">
      <alignment horizontal="center" vertical="center" textRotation="255"/>
    </xf>
    <xf numFmtId="0" fontId="0" fillId="0" borderId="49" xfId="0" applyBorder="1" applyAlignment="1">
      <alignment horizontal="center" vertical="center" textRotation="255"/>
    </xf>
    <xf numFmtId="0" fontId="0" fillId="0" borderId="0" xfId="0"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showGridLines="0" workbookViewId="0">
      <selection activeCell="B21" sqref="B21"/>
    </sheetView>
  </sheetViews>
  <sheetFormatPr defaultColWidth="9" defaultRowHeight="13.2"/>
  <cols>
    <col min="1" max="3" width="9" style="8"/>
    <col min="4" max="4" width="9" style="8" customWidth="1"/>
    <col min="5" max="7" width="9" style="8"/>
    <col min="8" max="8" width="9.109375" style="8" customWidth="1"/>
    <col min="9" max="259" width="9" style="8"/>
    <col min="260" max="260" width="9" style="8" customWidth="1"/>
    <col min="261" max="263" width="9" style="8"/>
    <col min="264" max="264" width="9.109375" style="8" customWidth="1"/>
    <col min="265" max="515" width="9" style="8"/>
    <col min="516" max="516" width="9" style="8" customWidth="1"/>
    <col min="517" max="519" width="9" style="8"/>
    <col min="520" max="520" width="9.109375" style="8" customWidth="1"/>
    <col min="521" max="771" width="9" style="8"/>
    <col min="772" max="772" width="9" style="8" customWidth="1"/>
    <col min="773" max="775" width="9" style="8"/>
    <col min="776" max="776" width="9.109375" style="8" customWidth="1"/>
    <col min="777" max="1027" width="9" style="8"/>
    <col min="1028" max="1028" width="9" style="8" customWidth="1"/>
    <col min="1029" max="1031" width="9" style="8"/>
    <col min="1032" max="1032" width="9.109375" style="8" customWidth="1"/>
    <col min="1033" max="1283" width="9" style="8"/>
    <col min="1284" max="1284" width="9" style="8" customWidth="1"/>
    <col min="1285" max="1287" width="9" style="8"/>
    <col min="1288" max="1288" width="9.109375" style="8" customWidth="1"/>
    <col min="1289" max="1539" width="9" style="8"/>
    <col min="1540" max="1540" width="9" style="8" customWidth="1"/>
    <col min="1541" max="1543" width="9" style="8"/>
    <col min="1544" max="1544" width="9.109375" style="8" customWidth="1"/>
    <col min="1545" max="1795" width="9" style="8"/>
    <col min="1796" max="1796" width="9" style="8" customWidth="1"/>
    <col min="1797" max="1799" width="9" style="8"/>
    <col min="1800" max="1800" width="9.109375" style="8" customWidth="1"/>
    <col min="1801" max="2051" width="9" style="8"/>
    <col min="2052" max="2052" width="9" style="8" customWidth="1"/>
    <col min="2053" max="2055" width="9" style="8"/>
    <col min="2056" max="2056" width="9.109375" style="8" customWidth="1"/>
    <col min="2057" max="2307" width="9" style="8"/>
    <col min="2308" max="2308" width="9" style="8" customWidth="1"/>
    <col min="2309" max="2311" width="9" style="8"/>
    <col min="2312" max="2312" width="9.109375" style="8" customWidth="1"/>
    <col min="2313" max="2563" width="9" style="8"/>
    <col min="2564" max="2564" width="9" style="8" customWidth="1"/>
    <col min="2565" max="2567" width="9" style="8"/>
    <col min="2568" max="2568" width="9.109375" style="8" customWidth="1"/>
    <col min="2569" max="2819" width="9" style="8"/>
    <col min="2820" max="2820" width="9" style="8" customWidth="1"/>
    <col min="2821" max="2823" width="9" style="8"/>
    <col min="2824" max="2824" width="9.109375" style="8" customWidth="1"/>
    <col min="2825" max="3075" width="9" style="8"/>
    <col min="3076" max="3076" width="9" style="8" customWidth="1"/>
    <col min="3077" max="3079" width="9" style="8"/>
    <col min="3080" max="3080" width="9.109375" style="8" customWidth="1"/>
    <col min="3081" max="3331" width="9" style="8"/>
    <col min="3332" max="3332" width="9" style="8" customWidth="1"/>
    <col min="3333" max="3335" width="9" style="8"/>
    <col min="3336" max="3336" width="9.109375" style="8" customWidth="1"/>
    <col min="3337" max="3587" width="9" style="8"/>
    <col min="3588" max="3588" width="9" style="8" customWidth="1"/>
    <col min="3589" max="3591" width="9" style="8"/>
    <col min="3592" max="3592" width="9.109375" style="8" customWidth="1"/>
    <col min="3593" max="3843" width="9" style="8"/>
    <col min="3844" max="3844" width="9" style="8" customWidth="1"/>
    <col min="3845" max="3847" width="9" style="8"/>
    <col min="3848" max="3848" width="9.109375" style="8" customWidth="1"/>
    <col min="3849" max="4099" width="9" style="8"/>
    <col min="4100" max="4100" width="9" style="8" customWidth="1"/>
    <col min="4101" max="4103" width="9" style="8"/>
    <col min="4104" max="4104" width="9.109375" style="8" customWidth="1"/>
    <col min="4105" max="4355" width="9" style="8"/>
    <col min="4356" max="4356" width="9" style="8" customWidth="1"/>
    <col min="4357" max="4359" width="9" style="8"/>
    <col min="4360" max="4360" width="9.109375" style="8" customWidth="1"/>
    <col min="4361" max="4611" width="9" style="8"/>
    <col min="4612" max="4612" width="9" style="8" customWidth="1"/>
    <col min="4613" max="4615" width="9" style="8"/>
    <col min="4616" max="4616" width="9.109375" style="8" customWidth="1"/>
    <col min="4617" max="4867" width="9" style="8"/>
    <col min="4868" max="4868" width="9" style="8" customWidth="1"/>
    <col min="4869" max="4871" width="9" style="8"/>
    <col min="4872" max="4872" width="9.109375" style="8" customWidth="1"/>
    <col min="4873" max="5123" width="9" style="8"/>
    <col min="5124" max="5124" width="9" style="8" customWidth="1"/>
    <col min="5125" max="5127" width="9" style="8"/>
    <col min="5128" max="5128" width="9.109375" style="8" customWidth="1"/>
    <col min="5129" max="5379" width="9" style="8"/>
    <col min="5380" max="5380" width="9" style="8" customWidth="1"/>
    <col min="5381" max="5383" width="9" style="8"/>
    <col min="5384" max="5384" width="9.109375" style="8" customWidth="1"/>
    <col min="5385" max="5635" width="9" style="8"/>
    <col min="5636" max="5636" width="9" style="8" customWidth="1"/>
    <col min="5637" max="5639" width="9" style="8"/>
    <col min="5640" max="5640" width="9.109375" style="8" customWidth="1"/>
    <col min="5641" max="5891" width="9" style="8"/>
    <col min="5892" max="5892" width="9" style="8" customWidth="1"/>
    <col min="5893" max="5895" width="9" style="8"/>
    <col min="5896" max="5896" width="9.109375" style="8" customWidth="1"/>
    <col min="5897" max="6147" width="9" style="8"/>
    <col min="6148" max="6148" width="9" style="8" customWidth="1"/>
    <col min="6149" max="6151" width="9" style="8"/>
    <col min="6152" max="6152" width="9.109375" style="8" customWidth="1"/>
    <col min="6153" max="6403" width="9" style="8"/>
    <col min="6404" max="6404" width="9" style="8" customWidth="1"/>
    <col min="6405" max="6407" width="9" style="8"/>
    <col min="6408" max="6408" width="9.109375" style="8" customWidth="1"/>
    <col min="6409" max="6659" width="9" style="8"/>
    <col min="6660" max="6660" width="9" style="8" customWidth="1"/>
    <col min="6661" max="6663" width="9" style="8"/>
    <col min="6664" max="6664" width="9.109375" style="8" customWidth="1"/>
    <col min="6665" max="6915" width="9" style="8"/>
    <col min="6916" max="6916" width="9" style="8" customWidth="1"/>
    <col min="6917" max="6919" width="9" style="8"/>
    <col min="6920" max="6920" width="9.109375" style="8" customWidth="1"/>
    <col min="6921" max="7171" width="9" style="8"/>
    <col min="7172" max="7172" width="9" style="8" customWidth="1"/>
    <col min="7173" max="7175" width="9" style="8"/>
    <col min="7176" max="7176" width="9.109375" style="8" customWidth="1"/>
    <col min="7177" max="7427" width="9" style="8"/>
    <col min="7428" max="7428" width="9" style="8" customWidth="1"/>
    <col min="7429" max="7431" width="9" style="8"/>
    <col min="7432" max="7432" width="9.109375" style="8" customWidth="1"/>
    <col min="7433" max="7683" width="9" style="8"/>
    <col min="7684" max="7684" width="9" style="8" customWidth="1"/>
    <col min="7685" max="7687" width="9" style="8"/>
    <col min="7688" max="7688" width="9.109375" style="8" customWidth="1"/>
    <col min="7689" max="7939" width="9" style="8"/>
    <col min="7940" max="7940" width="9" style="8" customWidth="1"/>
    <col min="7941" max="7943" width="9" style="8"/>
    <col min="7944" max="7944" width="9.109375" style="8" customWidth="1"/>
    <col min="7945" max="8195" width="9" style="8"/>
    <col min="8196" max="8196" width="9" style="8" customWidth="1"/>
    <col min="8197" max="8199" width="9" style="8"/>
    <col min="8200" max="8200" width="9.109375" style="8" customWidth="1"/>
    <col min="8201" max="8451" width="9" style="8"/>
    <col min="8452" max="8452" width="9" style="8" customWidth="1"/>
    <col min="8453" max="8455" width="9" style="8"/>
    <col min="8456" max="8456" width="9.109375" style="8" customWidth="1"/>
    <col min="8457" max="8707" width="9" style="8"/>
    <col min="8708" max="8708" width="9" style="8" customWidth="1"/>
    <col min="8709" max="8711" width="9" style="8"/>
    <col min="8712" max="8712" width="9.109375" style="8" customWidth="1"/>
    <col min="8713" max="8963" width="9" style="8"/>
    <col min="8964" max="8964" width="9" style="8" customWidth="1"/>
    <col min="8965" max="8967" width="9" style="8"/>
    <col min="8968" max="8968" width="9.109375" style="8" customWidth="1"/>
    <col min="8969" max="9219" width="9" style="8"/>
    <col min="9220" max="9220" width="9" style="8" customWidth="1"/>
    <col min="9221" max="9223" width="9" style="8"/>
    <col min="9224" max="9224" width="9.109375" style="8" customWidth="1"/>
    <col min="9225" max="9475" width="9" style="8"/>
    <col min="9476" max="9476" width="9" style="8" customWidth="1"/>
    <col min="9477" max="9479" width="9" style="8"/>
    <col min="9480" max="9480" width="9.109375" style="8" customWidth="1"/>
    <col min="9481" max="9731" width="9" style="8"/>
    <col min="9732" max="9732" width="9" style="8" customWidth="1"/>
    <col min="9733" max="9735" width="9" style="8"/>
    <col min="9736" max="9736" width="9.109375" style="8" customWidth="1"/>
    <col min="9737" max="9987" width="9" style="8"/>
    <col min="9988" max="9988" width="9" style="8" customWidth="1"/>
    <col min="9989" max="9991" width="9" style="8"/>
    <col min="9992" max="9992" width="9.109375" style="8" customWidth="1"/>
    <col min="9993" max="10243" width="9" style="8"/>
    <col min="10244" max="10244" width="9" style="8" customWidth="1"/>
    <col min="10245" max="10247" width="9" style="8"/>
    <col min="10248" max="10248" width="9.109375" style="8" customWidth="1"/>
    <col min="10249" max="10499" width="9" style="8"/>
    <col min="10500" max="10500" width="9" style="8" customWidth="1"/>
    <col min="10501" max="10503" width="9" style="8"/>
    <col min="10504" max="10504" width="9.109375" style="8" customWidth="1"/>
    <col min="10505" max="10755" width="9" style="8"/>
    <col min="10756" max="10756" width="9" style="8" customWidth="1"/>
    <col min="10757" max="10759" width="9" style="8"/>
    <col min="10760" max="10760" width="9.109375" style="8" customWidth="1"/>
    <col min="10761" max="11011" width="9" style="8"/>
    <col min="11012" max="11012" width="9" style="8" customWidth="1"/>
    <col min="11013" max="11015" width="9" style="8"/>
    <col min="11016" max="11016" width="9.109375" style="8" customWidth="1"/>
    <col min="11017" max="11267" width="9" style="8"/>
    <col min="11268" max="11268" width="9" style="8" customWidth="1"/>
    <col min="11269" max="11271" width="9" style="8"/>
    <col min="11272" max="11272" width="9.109375" style="8" customWidth="1"/>
    <col min="11273" max="11523" width="9" style="8"/>
    <col min="11524" max="11524" width="9" style="8" customWidth="1"/>
    <col min="11525" max="11527" width="9" style="8"/>
    <col min="11528" max="11528" width="9.109375" style="8" customWidth="1"/>
    <col min="11529" max="11779" width="9" style="8"/>
    <col min="11780" max="11780" width="9" style="8" customWidth="1"/>
    <col min="11781" max="11783" width="9" style="8"/>
    <col min="11784" max="11784" width="9.109375" style="8" customWidth="1"/>
    <col min="11785" max="12035" width="9" style="8"/>
    <col min="12036" max="12036" width="9" style="8" customWidth="1"/>
    <col min="12037" max="12039" width="9" style="8"/>
    <col min="12040" max="12040" width="9.109375" style="8" customWidth="1"/>
    <col min="12041" max="12291" width="9" style="8"/>
    <col min="12292" max="12292" width="9" style="8" customWidth="1"/>
    <col min="12293" max="12295" width="9" style="8"/>
    <col min="12296" max="12296" width="9.109375" style="8" customWidth="1"/>
    <col min="12297" max="12547" width="9" style="8"/>
    <col min="12548" max="12548" width="9" style="8" customWidth="1"/>
    <col min="12549" max="12551" width="9" style="8"/>
    <col min="12552" max="12552" width="9.109375" style="8" customWidth="1"/>
    <col min="12553" max="12803" width="9" style="8"/>
    <col min="12804" max="12804" width="9" style="8" customWidth="1"/>
    <col min="12805" max="12807" width="9" style="8"/>
    <col min="12808" max="12808" width="9.109375" style="8" customWidth="1"/>
    <col min="12809" max="13059" width="9" style="8"/>
    <col min="13060" max="13060" width="9" style="8" customWidth="1"/>
    <col min="13061" max="13063" width="9" style="8"/>
    <col min="13064" max="13064" width="9.109375" style="8" customWidth="1"/>
    <col min="13065" max="13315" width="9" style="8"/>
    <col min="13316" max="13316" width="9" style="8" customWidth="1"/>
    <col min="13317" max="13319" width="9" style="8"/>
    <col min="13320" max="13320" width="9.109375" style="8" customWidth="1"/>
    <col min="13321" max="13571" width="9" style="8"/>
    <col min="13572" max="13572" width="9" style="8" customWidth="1"/>
    <col min="13573" max="13575" width="9" style="8"/>
    <col min="13576" max="13576" width="9.109375" style="8" customWidth="1"/>
    <col min="13577" max="13827" width="9" style="8"/>
    <col min="13828" max="13828" width="9" style="8" customWidth="1"/>
    <col min="13829" max="13831" width="9" style="8"/>
    <col min="13832" max="13832" width="9.109375" style="8" customWidth="1"/>
    <col min="13833" max="14083" width="9" style="8"/>
    <col min="14084" max="14084" width="9" style="8" customWidth="1"/>
    <col min="14085" max="14087" width="9" style="8"/>
    <col min="14088" max="14088" width="9.109375" style="8" customWidth="1"/>
    <col min="14089" max="14339" width="9" style="8"/>
    <col min="14340" max="14340" width="9" style="8" customWidth="1"/>
    <col min="14341" max="14343" width="9" style="8"/>
    <col min="14344" max="14344" width="9.109375" style="8" customWidth="1"/>
    <col min="14345" max="14595" width="9" style="8"/>
    <col min="14596" max="14596" width="9" style="8" customWidth="1"/>
    <col min="14597" max="14599" width="9" style="8"/>
    <col min="14600" max="14600" width="9.109375" style="8" customWidth="1"/>
    <col min="14601" max="14851" width="9" style="8"/>
    <col min="14852" max="14852" width="9" style="8" customWidth="1"/>
    <col min="14853" max="14855" width="9" style="8"/>
    <col min="14856" max="14856" width="9.109375" style="8" customWidth="1"/>
    <col min="14857" max="15107" width="9" style="8"/>
    <col min="15108" max="15108" width="9" style="8" customWidth="1"/>
    <col min="15109" max="15111" width="9" style="8"/>
    <col min="15112" max="15112" width="9.109375" style="8" customWidth="1"/>
    <col min="15113" max="15363" width="9" style="8"/>
    <col min="15364" max="15364" width="9" style="8" customWidth="1"/>
    <col min="15365" max="15367" width="9" style="8"/>
    <col min="15368" max="15368" width="9.109375" style="8" customWidth="1"/>
    <col min="15369" max="15619" width="9" style="8"/>
    <col min="15620" max="15620" width="9" style="8" customWidth="1"/>
    <col min="15621" max="15623" width="9" style="8"/>
    <col min="15624" max="15624" width="9.109375" style="8" customWidth="1"/>
    <col min="15625" max="15875" width="9" style="8"/>
    <col min="15876" max="15876" width="9" style="8" customWidth="1"/>
    <col min="15877" max="15879" width="9" style="8"/>
    <col min="15880" max="15880" width="9.109375" style="8" customWidth="1"/>
    <col min="15881" max="16131" width="9" style="8"/>
    <col min="16132" max="16132" width="9" style="8" customWidth="1"/>
    <col min="16133" max="16135" width="9" style="8"/>
    <col min="16136" max="16136" width="9.109375" style="8" customWidth="1"/>
    <col min="16137" max="16384" width="9" style="8"/>
  </cols>
  <sheetData>
    <row r="1" spans="1:14" customFormat="1" ht="7.5" customHeight="1" thickBot="1"/>
    <row r="2" spans="1:14" ht="19.5" customHeight="1" thickTop="1">
      <c r="A2" s="28"/>
      <c r="B2" s="10" t="s">
        <v>48</v>
      </c>
      <c r="C2" s="134" t="s">
        <v>152</v>
      </c>
      <c r="D2" s="134"/>
      <c r="E2" s="134"/>
      <c r="F2" s="134"/>
      <c r="G2" s="134"/>
      <c r="H2" s="134"/>
      <c r="I2" s="135"/>
      <c r="J2" s="142" t="s">
        <v>101</v>
      </c>
      <c r="K2" s="143"/>
      <c r="L2" s="144"/>
    </row>
    <row r="3" spans="1:14" ht="18.75" customHeight="1">
      <c r="B3" s="11" t="s">
        <v>64</v>
      </c>
      <c r="C3" s="140" t="s">
        <v>153</v>
      </c>
      <c r="D3" s="140"/>
      <c r="E3" s="140"/>
      <c r="F3" s="140"/>
      <c r="G3" s="140"/>
      <c r="H3" s="140"/>
      <c r="I3" s="37"/>
      <c r="J3" s="145"/>
      <c r="K3" s="146"/>
      <c r="L3" s="147"/>
    </row>
    <row r="4" spans="1:14" ht="19.5" customHeight="1" thickBot="1">
      <c r="B4" s="11" t="s">
        <v>65</v>
      </c>
      <c r="C4" s="141" t="s">
        <v>154</v>
      </c>
      <c r="D4" s="141"/>
      <c r="E4" s="141"/>
      <c r="F4" s="141"/>
      <c r="G4" s="141"/>
      <c r="H4" s="141"/>
      <c r="I4" s="37"/>
      <c r="J4" s="148"/>
      <c r="K4" s="149"/>
      <c r="L4" s="150"/>
    </row>
    <row r="5" spans="1:14" customFormat="1" ht="7.5" customHeight="1" thickTop="1" thickBot="1"/>
    <row r="6" spans="1:14" ht="19.5" customHeight="1" thickBot="1">
      <c r="B6" s="136" t="s">
        <v>102</v>
      </c>
      <c r="C6" s="137"/>
      <c r="D6" s="138" t="s">
        <v>155</v>
      </c>
      <c r="E6" s="138"/>
      <c r="F6" s="138"/>
      <c r="G6" s="138"/>
      <c r="H6" s="139"/>
      <c r="J6" s="83"/>
      <c r="K6" s="83"/>
      <c r="L6" s="83"/>
      <c r="M6" s="83"/>
      <c r="N6" s="3"/>
    </row>
    <row r="7" spans="1:14" ht="19.2" customHeight="1">
      <c r="B7" s="133" t="s">
        <v>151</v>
      </c>
      <c r="C7" s="133"/>
      <c r="D7" s="133"/>
      <c r="E7" s="133"/>
      <c r="F7" s="133"/>
      <c r="G7" s="133"/>
      <c r="H7" s="133"/>
      <c r="I7" s="133"/>
      <c r="J7" s="133"/>
      <c r="K7" s="133"/>
    </row>
    <row r="8" spans="1:14">
      <c r="B8" s="83"/>
      <c r="C8" s="83"/>
      <c r="D8" s="83"/>
      <c r="E8" s="83"/>
      <c r="F8" s="83"/>
      <c r="G8" s="83"/>
      <c r="H8" s="83"/>
      <c r="I8" s="83"/>
      <c r="J8" s="83"/>
      <c r="K8" s="83"/>
    </row>
  </sheetData>
  <sheetProtection sheet="1" selectLockedCells="1" selectUnlockedCells="1"/>
  <mergeCells count="7">
    <mergeCell ref="B7:K7"/>
    <mergeCell ref="C2:I2"/>
    <mergeCell ref="B6:C6"/>
    <mergeCell ref="D6:H6"/>
    <mergeCell ref="C3:H3"/>
    <mergeCell ref="C4:H4"/>
    <mergeCell ref="J2:L4"/>
  </mergeCells>
  <phoneticPr fontId="2"/>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54"/>
  <sheetViews>
    <sheetView zoomScaleNormal="100" workbookViewId="0">
      <pane ySplit="8" topLeftCell="A9" activePane="bottomLeft" state="frozen"/>
      <selection pane="bottomLeft" activeCell="D8" sqref="D8:F8"/>
    </sheetView>
  </sheetViews>
  <sheetFormatPr defaultColWidth="9" defaultRowHeight="13.2"/>
  <cols>
    <col min="1" max="1" width="5.77734375" style="126" customWidth="1"/>
    <col min="2" max="2" width="16.109375" style="126" customWidth="1"/>
    <col min="3" max="3" width="5.77734375" style="126" customWidth="1"/>
    <col min="4" max="4" width="16.109375" style="126" customWidth="1"/>
    <col min="5" max="5" width="5.77734375" style="126" customWidth="1"/>
    <col min="6" max="6" width="16.109375" style="126" customWidth="1"/>
    <col min="7" max="7" width="5.77734375" style="126" customWidth="1"/>
    <col min="8" max="8" width="16.109375" style="126" customWidth="1"/>
    <col min="9" max="9" width="4.44140625" style="126" customWidth="1"/>
    <col min="10" max="10" width="16.109375" style="126" customWidth="1"/>
    <col min="11" max="11" width="9" style="126" customWidth="1"/>
    <col min="12" max="12" width="9" style="126" hidden="1" customWidth="1"/>
    <col min="13" max="13" width="25.44140625" style="126" hidden="1" customWidth="1"/>
    <col min="14" max="14" width="11.6640625" style="126" hidden="1" customWidth="1"/>
    <col min="15" max="20" width="9" style="126" hidden="1" customWidth="1"/>
    <col min="21" max="256" width="9" style="126"/>
    <col min="257" max="257" width="5.77734375" style="126" customWidth="1"/>
    <col min="258" max="258" width="16.109375" style="126" customWidth="1"/>
    <col min="259" max="259" width="5.77734375" style="126" customWidth="1"/>
    <col min="260" max="260" width="16.109375" style="126" customWidth="1"/>
    <col min="261" max="261" width="5.77734375" style="126" customWidth="1"/>
    <col min="262" max="262" width="16.109375" style="126" customWidth="1"/>
    <col min="263" max="263" width="5.77734375" style="126" customWidth="1"/>
    <col min="264" max="264" width="16.109375" style="126" customWidth="1"/>
    <col min="265" max="265" width="4.44140625" style="126" customWidth="1"/>
    <col min="266" max="266" width="16.109375" style="126" customWidth="1"/>
    <col min="267" max="267" width="9" style="126" customWidth="1"/>
    <col min="268" max="276" width="0" style="126" hidden="1" customWidth="1"/>
    <col min="277" max="512" width="9" style="126"/>
    <col min="513" max="513" width="5.77734375" style="126" customWidth="1"/>
    <col min="514" max="514" width="16.109375" style="126" customWidth="1"/>
    <col min="515" max="515" width="5.77734375" style="126" customWidth="1"/>
    <col min="516" max="516" width="16.109375" style="126" customWidth="1"/>
    <col min="517" max="517" width="5.77734375" style="126" customWidth="1"/>
    <col min="518" max="518" width="16.109375" style="126" customWidth="1"/>
    <col min="519" max="519" width="5.77734375" style="126" customWidth="1"/>
    <col min="520" max="520" width="16.109375" style="126" customWidth="1"/>
    <col min="521" max="521" width="4.44140625" style="126" customWidth="1"/>
    <col min="522" max="522" width="16.109375" style="126" customWidth="1"/>
    <col min="523" max="523" width="9" style="126" customWidth="1"/>
    <col min="524" max="532" width="0" style="126" hidden="1" customWidth="1"/>
    <col min="533" max="768" width="9" style="126"/>
    <col min="769" max="769" width="5.77734375" style="126" customWidth="1"/>
    <col min="770" max="770" width="16.109375" style="126" customWidth="1"/>
    <col min="771" max="771" width="5.77734375" style="126" customWidth="1"/>
    <col min="772" max="772" width="16.109375" style="126" customWidth="1"/>
    <col min="773" max="773" width="5.77734375" style="126" customWidth="1"/>
    <col min="774" max="774" width="16.109375" style="126" customWidth="1"/>
    <col min="775" max="775" width="5.77734375" style="126" customWidth="1"/>
    <col min="776" max="776" width="16.109375" style="126" customWidth="1"/>
    <col min="777" max="777" width="4.44140625" style="126" customWidth="1"/>
    <col min="778" max="778" width="16.109375" style="126" customWidth="1"/>
    <col min="779" max="779" width="9" style="126" customWidth="1"/>
    <col min="780" max="788" width="0" style="126" hidden="1" customWidth="1"/>
    <col min="789" max="1024" width="9" style="126"/>
    <col min="1025" max="1025" width="5.77734375" style="126" customWidth="1"/>
    <col min="1026" max="1026" width="16.109375" style="126" customWidth="1"/>
    <col min="1027" max="1027" width="5.77734375" style="126" customWidth="1"/>
    <col min="1028" max="1028" width="16.109375" style="126" customWidth="1"/>
    <col min="1029" max="1029" width="5.77734375" style="126" customWidth="1"/>
    <col min="1030" max="1030" width="16.109375" style="126" customWidth="1"/>
    <col min="1031" max="1031" width="5.77734375" style="126" customWidth="1"/>
    <col min="1032" max="1032" width="16.109375" style="126" customWidth="1"/>
    <col min="1033" max="1033" width="4.44140625" style="126" customWidth="1"/>
    <col min="1034" max="1034" width="16.109375" style="126" customWidth="1"/>
    <col min="1035" max="1035" width="9" style="126" customWidth="1"/>
    <col min="1036" max="1044" width="0" style="126" hidden="1" customWidth="1"/>
    <col min="1045" max="1280" width="9" style="126"/>
    <col min="1281" max="1281" width="5.77734375" style="126" customWidth="1"/>
    <col min="1282" max="1282" width="16.109375" style="126" customWidth="1"/>
    <col min="1283" max="1283" width="5.77734375" style="126" customWidth="1"/>
    <col min="1284" max="1284" width="16.109375" style="126" customWidth="1"/>
    <col min="1285" max="1285" width="5.77734375" style="126" customWidth="1"/>
    <col min="1286" max="1286" width="16.109375" style="126" customWidth="1"/>
    <col min="1287" max="1287" width="5.77734375" style="126" customWidth="1"/>
    <col min="1288" max="1288" width="16.109375" style="126" customWidth="1"/>
    <col min="1289" max="1289" width="4.44140625" style="126" customWidth="1"/>
    <col min="1290" max="1290" width="16.109375" style="126" customWidth="1"/>
    <col min="1291" max="1291" width="9" style="126" customWidth="1"/>
    <col min="1292" max="1300" width="0" style="126" hidden="1" customWidth="1"/>
    <col min="1301" max="1536" width="9" style="126"/>
    <col min="1537" max="1537" width="5.77734375" style="126" customWidth="1"/>
    <col min="1538" max="1538" width="16.109375" style="126" customWidth="1"/>
    <col min="1539" max="1539" width="5.77734375" style="126" customWidth="1"/>
    <col min="1540" max="1540" width="16.109375" style="126" customWidth="1"/>
    <col min="1541" max="1541" width="5.77734375" style="126" customWidth="1"/>
    <col min="1542" max="1542" width="16.109375" style="126" customWidth="1"/>
    <col min="1543" max="1543" width="5.77734375" style="126" customWidth="1"/>
    <col min="1544" max="1544" width="16.109375" style="126" customWidth="1"/>
    <col min="1545" max="1545" width="4.44140625" style="126" customWidth="1"/>
    <col min="1546" max="1546" width="16.109375" style="126" customWidth="1"/>
    <col min="1547" max="1547" width="9" style="126" customWidth="1"/>
    <col min="1548" max="1556" width="0" style="126" hidden="1" customWidth="1"/>
    <col min="1557" max="1792" width="9" style="126"/>
    <col min="1793" max="1793" width="5.77734375" style="126" customWidth="1"/>
    <col min="1794" max="1794" width="16.109375" style="126" customWidth="1"/>
    <col min="1795" max="1795" width="5.77734375" style="126" customWidth="1"/>
    <col min="1796" max="1796" width="16.109375" style="126" customWidth="1"/>
    <col min="1797" max="1797" width="5.77734375" style="126" customWidth="1"/>
    <col min="1798" max="1798" width="16.109375" style="126" customWidth="1"/>
    <col min="1799" max="1799" width="5.77734375" style="126" customWidth="1"/>
    <col min="1800" max="1800" width="16.109375" style="126" customWidth="1"/>
    <col min="1801" max="1801" width="4.44140625" style="126" customWidth="1"/>
    <col min="1802" max="1802" width="16.109375" style="126" customWidth="1"/>
    <col min="1803" max="1803" width="9" style="126" customWidth="1"/>
    <col min="1804" max="1812" width="0" style="126" hidden="1" customWidth="1"/>
    <col min="1813" max="2048" width="9" style="126"/>
    <col min="2049" max="2049" width="5.77734375" style="126" customWidth="1"/>
    <col min="2050" max="2050" width="16.109375" style="126" customWidth="1"/>
    <col min="2051" max="2051" width="5.77734375" style="126" customWidth="1"/>
    <col min="2052" max="2052" width="16.109375" style="126" customWidth="1"/>
    <col min="2053" max="2053" width="5.77734375" style="126" customWidth="1"/>
    <col min="2054" max="2054" width="16.109375" style="126" customWidth="1"/>
    <col min="2055" max="2055" width="5.77734375" style="126" customWidth="1"/>
    <col min="2056" max="2056" width="16.109375" style="126" customWidth="1"/>
    <col min="2057" max="2057" width="4.44140625" style="126" customWidth="1"/>
    <col min="2058" max="2058" width="16.109375" style="126" customWidth="1"/>
    <col min="2059" max="2059" width="9" style="126" customWidth="1"/>
    <col min="2060" max="2068" width="0" style="126" hidden="1" customWidth="1"/>
    <col min="2069" max="2304" width="9" style="126"/>
    <col min="2305" max="2305" width="5.77734375" style="126" customWidth="1"/>
    <col min="2306" max="2306" width="16.109375" style="126" customWidth="1"/>
    <col min="2307" max="2307" width="5.77734375" style="126" customWidth="1"/>
    <col min="2308" max="2308" width="16.109375" style="126" customWidth="1"/>
    <col min="2309" max="2309" width="5.77734375" style="126" customWidth="1"/>
    <col min="2310" max="2310" width="16.109375" style="126" customWidth="1"/>
    <col min="2311" max="2311" width="5.77734375" style="126" customWidth="1"/>
    <col min="2312" max="2312" width="16.109375" style="126" customWidth="1"/>
    <col min="2313" max="2313" width="4.44140625" style="126" customWidth="1"/>
    <col min="2314" max="2314" width="16.109375" style="126" customWidth="1"/>
    <col min="2315" max="2315" width="9" style="126" customWidth="1"/>
    <col min="2316" max="2324" width="0" style="126" hidden="1" customWidth="1"/>
    <col min="2325" max="2560" width="9" style="126"/>
    <col min="2561" max="2561" width="5.77734375" style="126" customWidth="1"/>
    <col min="2562" max="2562" width="16.109375" style="126" customWidth="1"/>
    <col min="2563" max="2563" width="5.77734375" style="126" customWidth="1"/>
    <col min="2564" max="2564" width="16.109375" style="126" customWidth="1"/>
    <col min="2565" max="2565" width="5.77734375" style="126" customWidth="1"/>
    <col min="2566" max="2566" width="16.109375" style="126" customWidth="1"/>
    <col min="2567" max="2567" width="5.77734375" style="126" customWidth="1"/>
    <col min="2568" max="2568" width="16.109375" style="126" customWidth="1"/>
    <col min="2569" max="2569" width="4.44140625" style="126" customWidth="1"/>
    <col min="2570" max="2570" width="16.109375" style="126" customWidth="1"/>
    <col min="2571" max="2571" width="9" style="126" customWidth="1"/>
    <col min="2572" max="2580" width="0" style="126" hidden="1" customWidth="1"/>
    <col min="2581" max="2816" width="9" style="126"/>
    <col min="2817" max="2817" width="5.77734375" style="126" customWidth="1"/>
    <col min="2818" max="2818" width="16.109375" style="126" customWidth="1"/>
    <col min="2819" max="2819" width="5.77734375" style="126" customWidth="1"/>
    <col min="2820" max="2820" width="16.109375" style="126" customWidth="1"/>
    <col min="2821" max="2821" width="5.77734375" style="126" customWidth="1"/>
    <col min="2822" max="2822" width="16.109375" style="126" customWidth="1"/>
    <col min="2823" max="2823" width="5.77734375" style="126" customWidth="1"/>
    <col min="2824" max="2824" width="16.109375" style="126" customWidth="1"/>
    <col min="2825" max="2825" width="4.44140625" style="126" customWidth="1"/>
    <col min="2826" max="2826" width="16.109375" style="126" customWidth="1"/>
    <col min="2827" max="2827" width="9" style="126" customWidth="1"/>
    <col min="2828" max="2836" width="0" style="126" hidden="1" customWidth="1"/>
    <col min="2837" max="3072" width="9" style="126"/>
    <col min="3073" max="3073" width="5.77734375" style="126" customWidth="1"/>
    <col min="3074" max="3074" width="16.109375" style="126" customWidth="1"/>
    <col min="3075" max="3075" width="5.77734375" style="126" customWidth="1"/>
    <col min="3076" max="3076" width="16.109375" style="126" customWidth="1"/>
    <col min="3077" max="3077" width="5.77734375" style="126" customWidth="1"/>
    <col min="3078" max="3078" width="16.109375" style="126" customWidth="1"/>
    <col min="3079" max="3079" width="5.77734375" style="126" customWidth="1"/>
    <col min="3080" max="3080" width="16.109375" style="126" customWidth="1"/>
    <col min="3081" max="3081" width="4.44140625" style="126" customWidth="1"/>
    <col min="3082" max="3082" width="16.109375" style="126" customWidth="1"/>
    <col min="3083" max="3083" width="9" style="126" customWidth="1"/>
    <col min="3084" max="3092" width="0" style="126" hidden="1" customWidth="1"/>
    <col min="3093" max="3328" width="9" style="126"/>
    <col min="3329" max="3329" width="5.77734375" style="126" customWidth="1"/>
    <col min="3330" max="3330" width="16.109375" style="126" customWidth="1"/>
    <col min="3331" max="3331" width="5.77734375" style="126" customWidth="1"/>
    <col min="3332" max="3332" width="16.109375" style="126" customWidth="1"/>
    <col min="3333" max="3333" width="5.77734375" style="126" customWidth="1"/>
    <col min="3334" max="3334" width="16.109375" style="126" customWidth="1"/>
    <col min="3335" max="3335" width="5.77734375" style="126" customWidth="1"/>
    <col min="3336" max="3336" width="16.109375" style="126" customWidth="1"/>
    <col min="3337" max="3337" width="4.44140625" style="126" customWidth="1"/>
    <col min="3338" max="3338" width="16.109375" style="126" customWidth="1"/>
    <col min="3339" max="3339" width="9" style="126" customWidth="1"/>
    <col min="3340" max="3348" width="0" style="126" hidden="1" customWidth="1"/>
    <col min="3349" max="3584" width="9" style="126"/>
    <col min="3585" max="3585" width="5.77734375" style="126" customWidth="1"/>
    <col min="3586" max="3586" width="16.109375" style="126" customWidth="1"/>
    <col min="3587" max="3587" width="5.77734375" style="126" customWidth="1"/>
    <col min="3588" max="3588" width="16.109375" style="126" customWidth="1"/>
    <col min="3589" max="3589" width="5.77734375" style="126" customWidth="1"/>
    <col min="3590" max="3590" width="16.109375" style="126" customWidth="1"/>
    <col min="3591" max="3591" width="5.77734375" style="126" customWidth="1"/>
    <col min="3592" max="3592" width="16.109375" style="126" customWidth="1"/>
    <col min="3593" max="3593" width="4.44140625" style="126" customWidth="1"/>
    <col min="3594" max="3594" width="16.109375" style="126" customWidth="1"/>
    <col min="3595" max="3595" width="9" style="126" customWidth="1"/>
    <col min="3596" max="3604" width="0" style="126" hidden="1" customWidth="1"/>
    <col min="3605" max="3840" width="9" style="126"/>
    <col min="3841" max="3841" width="5.77734375" style="126" customWidth="1"/>
    <col min="3842" max="3842" width="16.109375" style="126" customWidth="1"/>
    <col min="3843" max="3843" width="5.77734375" style="126" customWidth="1"/>
    <col min="3844" max="3844" width="16.109375" style="126" customWidth="1"/>
    <col min="3845" max="3845" width="5.77734375" style="126" customWidth="1"/>
    <col min="3846" max="3846" width="16.109375" style="126" customWidth="1"/>
    <col min="3847" max="3847" width="5.77734375" style="126" customWidth="1"/>
    <col min="3848" max="3848" width="16.109375" style="126" customWidth="1"/>
    <col min="3849" max="3849" width="4.44140625" style="126" customWidth="1"/>
    <col min="3850" max="3850" width="16.109375" style="126" customWidth="1"/>
    <col min="3851" max="3851" width="9" style="126" customWidth="1"/>
    <col min="3852" max="3860" width="0" style="126" hidden="1" customWidth="1"/>
    <col min="3861" max="4096" width="9" style="126"/>
    <col min="4097" max="4097" width="5.77734375" style="126" customWidth="1"/>
    <col min="4098" max="4098" width="16.109375" style="126" customWidth="1"/>
    <col min="4099" max="4099" width="5.77734375" style="126" customWidth="1"/>
    <col min="4100" max="4100" width="16.109375" style="126" customWidth="1"/>
    <col min="4101" max="4101" width="5.77734375" style="126" customWidth="1"/>
    <col min="4102" max="4102" width="16.109375" style="126" customWidth="1"/>
    <col min="4103" max="4103" width="5.77734375" style="126" customWidth="1"/>
    <col min="4104" max="4104" width="16.109375" style="126" customWidth="1"/>
    <col min="4105" max="4105" width="4.44140625" style="126" customWidth="1"/>
    <col min="4106" max="4106" width="16.109375" style="126" customWidth="1"/>
    <col min="4107" max="4107" width="9" style="126" customWidth="1"/>
    <col min="4108" max="4116" width="0" style="126" hidden="1" customWidth="1"/>
    <col min="4117" max="4352" width="9" style="126"/>
    <col min="4353" max="4353" width="5.77734375" style="126" customWidth="1"/>
    <col min="4354" max="4354" width="16.109375" style="126" customWidth="1"/>
    <col min="4355" max="4355" width="5.77734375" style="126" customWidth="1"/>
    <col min="4356" max="4356" width="16.109375" style="126" customWidth="1"/>
    <col min="4357" max="4357" width="5.77734375" style="126" customWidth="1"/>
    <col min="4358" max="4358" width="16.109375" style="126" customWidth="1"/>
    <col min="4359" max="4359" width="5.77734375" style="126" customWidth="1"/>
    <col min="4360" max="4360" width="16.109375" style="126" customWidth="1"/>
    <col min="4361" max="4361" width="4.44140625" style="126" customWidth="1"/>
    <col min="4362" max="4362" width="16.109375" style="126" customWidth="1"/>
    <col min="4363" max="4363" width="9" style="126" customWidth="1"/>
    <col min="4364" max="4372" width="0" style="126" hidden="1" customWidth="1"/>
    <col min="4373" max="4608" width="9" style="126"/>
    <col min="4609" max="4609" width="5.77734375" style="126" customWidth="1"/>
    <col min="4610" max="4610" width="16.109375" style="126" customWidth="1"/>
    <col min="4611" max="4611" width="5.77734375" style="126" customWidth="1"/>
    <col min="4612" max="4612" width="16.109375" style="126" customWidth="1"/>
    <col min="4613" max="4613" width="5.77734375" style="126" customWidth="1"/>
    <col min="4614" max="4614" width="16.109375" style="126" customWidth="1"/>
    <col min="4615" max="4615" width="5.77734375" style="126" customWidth="1"/>
    <col min="4616" max="4616" width="16.109375" style="126" customWidth="1"/>
    <col min="4617" max="4617" width="4.44140625" style="126" customWidth="1"/>
    <col min="4618" max="4618" width="16.109375" style="126" customWidth="1"/>
    <col min="4619" max="4619" width="9" style="126" customWidth="1"/>
    <col min="4620" max="4628" width="0" style="126" hidden="1" customWidth="1"/>
    <col min="4629" max="4864" width="9" style="126"/>
    <col min="4865" max="4865" width="5.77734375" style="126" customWidth="1"/>
    <col min="4866" max="4866" width="16.109375" style="126" customWidth="1"/>
    <col min="4867" max="4867" width="5.77734375" style="126" customWidth="1"/>
    <col min="4868" max="4868" width="16.109375" style="126" customWidth="1"/>
    <col min="4869" max="4869" width="5.77734375" style="126" customWidth="1"/>
    <col min="4870" max="4870" width="16.109375" style="126" customWidth="1"/>
    <col min="4871" max="4871" width="5.77734375" style="126" customWidth="1"/>
    <col min="4872" max="4872" width="16.109375" style="126" customWidth="1"/>
    <col min="4873" max="4873" width="4.44140625" style="126" customWidth="1"/>
    <col min="4874" max="4874" width="16.109375" style="126" customWidth="1"/>
    <col min="4875" max="4875" width="9" style="126" customWidth="1"/>
    <col min="4876" max="4884" width="0" style="126" hidden="1" customWidth="1"/>
    <col min="4885" max="5120" width="9" style="126"/>
    <col min="5121" max="5121" width="5.77734375" style="126" customWidth="1"/>
    <col min="5122" max="5122" width="16.109375" style="126" customWidth="1"/>
    <col min="5123" max="5123" width="5.77734375" style="126" customWidth="1"/>
    <col min="5124" max="5124" width="16.109375" style="126" customWidth="1"/>
    <col min="5125" max="5125" width="5.77734375" style="126" customWidth="1"/>
    <col min="5126" max="5126" width="16.109375" style="126" customWidth="1"/>
    <col min="5127" max="5127" width="5.77734375" style="126" customWidth="1"/>
    <col min="5128" max="5128" width="16.109375" style="126" customWidth="1"/>
    <col min="5129" max="5129" width="4.44140625" style="126" customWidth="1"/>
    <col min="5130" max="5130" width="16.109375" style="126" customWidth="1"/>
    <col min="5131" max="5131" width="9" style="126" customWidth="1"/>
    <col min="5132" max="5140" width="0" style="126" hidden="1" customWidth="1"/>
    <col min="5141" max="5376" width="9" style="126"/>
    <col min="5377" max="5377" width="5.77734375" style="126" customWidth="1"/>
    <col min="5378" max="5378" width="16.109375" style="126" customWidth="1"/>
    <col min="5379" max="5379" width="5.77734375" style="126" customWidth="1"/>
    <col min="5380" max="5380" width="16.109375" style="126" customWidth="1"/>
    <col min="5381" max="5381" width="5.77734375" style="126" customWidth="1"/>
    <col min="5382" max="5382" width="16.109375" style="126" customWidth="1"/>
    <col min="5383" max="5383" width="5.77734375" style="126" customWidth="1"/>
    <col min="5384" max="5384" width="16.109375" style="126" customWidth="1"/>
    <col min="5385" max="5385" width="4.44140625" style="126" customWidth="1"/>
    <col min="5386" max="5386" width="16.109375" style="126" customWidth="1"/>
    <col min="5387" max="5387" width="9" style="126" customWidth="1"/>
    <col min="5388" max="5396" width="0" style="126" hidden="1" customWidth="1"/>
    <col min="5397" max="5632" width="9" style="126"/>
    <col min="5633" max="5633" width="5.77734375" style="126" customWidth="1"/>
    <col min="5634" max="5634" width="16.109375" style="126" customWidth="1"/>
    <col min="5635" max="5635" width="5.77734375" style="126" customWidth="1"/>
    <col min="5636" max="5636" width="16.109375" style="126" customWidth="1"/>
    <col min="5637" max="5637" width="5.77734375" style="126" customWidth="1"/>
    <col min="5638" max="5638" width="16.109375" style="126" customWidth="1"/>
    <col min="5639" max="5639" width="5.77734375" style="126" customWidth="1"/>
    <col min="5640" max="5640" width="16.109375" style="126" customWidth="1"/>
    <col min="5641" max="5641" width="4.44140625" style="126" customWidth="1"/>
    <col min="5642" max="5642" width="16.109375" style="126" customWidth="1"/>
    <col min="5643" max="5643" width="9" style="126" customWidth="1"/>
    <col min="5644" max="5652" width="0" style="126" hidden="1" customWidth="1"/>
    <col min="5653" max="5888" width="9" style="126"/>
    <col min="5889" max="5889" width="5.77734375" style="126" customWidth="1"/>
    <col min="5890" max="5890" width="16.109375" style="126" customWidth="1"/>
    <col min="5891" max="5891" width="5.77734375" style="126" customWidth="1"/>
    <col min="5892" max="5892" width="16.109375" style="126" customWidth="1"/>
    <col min="5893" max="5893" width="5.77734375" style="126" customWidth="1"/>
    <col min="5894" max="5894" width="16.109375" style="126" customWidth="1"/>
    <col min="5895" max="5895" width="5.77734375" style="126" customWidth="1"/>
    <col min="5896" max="5896" width="16.109375" style="126" customWidth="1"/>
    <col min="5897" max="5897" width="4.44140625" style="126" customWidth="1"/>
    <col min="5898" max="5898" width="16.109375" style="126" customWidth="1"/>
    <col min="5899" max="5899" width="9" style="126" customWidth="1"/>
    <col min="5900" max="5908" width="0" style="126" hidden="1" customWidth="1"/>
    <col min="5909" max="6144" width="9" style="126"/>
    <col min="6145" max="6145" width="5.77734375" style="126" customWidth="1"/>
    <col min="6146" max="6146" width="16.109375" style="126" customWidth="1"/>
    <col min="6147" max="6147" width="5.77734375" style="126" customWidth="1"/>
    <col min="6148" max="6148" width="16.109375" style="126" customWidth="1"/>
    <col min="6149" max="6149" width="5.77734375" style="126" customWidth="1"/>
    <col min="6150" max="6150" width="16.109375" style="126" customWidth="1"/>
    <col min="6151" max="6151" width="5.77734375" style="126" customWidth="1"/>
    <col min="6152" max="6152" width="16.109375" style="126" customWidth="1"/>
    <col min="6153" max="6153" width="4.44140625" style="126" customWidth="1"/>
    <col min="6154" max="6154" width="16.109375" style="126" customWidth="1"/>
    <col min="6155" max="6155" width="9" style="126" customWidth="1"/>
    <col min="6156" max="6164" width="0" style="126" hidden="1" customWidth="1"/>
    <col min="6165" max="6400" width="9" style="126"/>
    <col min="6401" max="6401" width="5.77734375" style="126" customWidth="1"/>
    <col min="6402" max="6402" width="16.109375" style="126" customWidth="1"/>
    <col min="6403" max="6403" width="5.77734375" style="126" customWidth="1"/>
    <col min="6404" max="6404" width="16.109375" style="126" customWidth="1"/>
    <col min="6405" max="6405" width="5.77734375" style="126" customWidth="1"/>
    <col min="6406" max="6406" width="16.109375" style="126" customWidth="1"/>
    <col min="6407" max="6407" width="5.77734375" style="126" customWidth="1"/>
    <col min="6408" max="6408" width="16.109375" style="126" customWidth="1"/>
    <col min="6409" max="6409" width="4.44140625" style="126" customWidth="1"/>
    <col min="6410" max="6410" width="16.109375" style="126" customWidth="1"/>
    <col min="6411" max="6411" width="9" style="126" customWidth="1"/>
    <col min="6412" max="6420" width="0" style="126" hidden="1" customWidth="1"/>
    <col min="6421" max="6656" width="9" style="126"/>
    <col min="6657" max="6657" width="5.77734375" style="126" customWidth="1"/>
    <col min="6658" max="6658" width="16.109375" style="126" customWidth="1"/>
    <col min="6659" max="6659" width="5.77734375" style="126" customWidth="1"/>
    <col min="6660" max="6660" width="16.109375" style="126" customWidth="1"/>
    <col min="6661" max="6661" width="5.77734375" style="126" customWidth="1"/>
    <col min="6662" max="6662" width="16.109375" style="126" customWidth="1"/>
    <col min="6663" max="6663" width="5.77734375" style="126" customWidth="1"/>
    <col min="6664" max="6664" width="16.109375" style="126" customWidth="1"/>
    <col min="6665" max="6665" width="4.44140625" style="126" customWidth="1"/>
    <col min="6666" max="6666" width="16.109375" style="126" customWidth="1"/>
    <col min="6667" max="6667" width="9" style="126" customWidth="1"/>
    <col min="6668" max="6676" width="0" style="126" hidden="1" customWidth="1"/>
    <col min="6677" max="6912" width="9" style="126"/>
    <col min="6913" max="6913" width="5.77734375" style="126" customWidth="1"/>
    <col min="6914" max="6914" width="16.109375" style="126" customWidth="1"/>
    <col min="6915" max="6915" width="5.77734375" style="126" customWidth="1"/>
    <col min="6916" max="6916" width="16.109375" style="126" customWidth="1"/>
    <col min="6917" max="6917" width="5.77734375" style="126" customWidth="1"/>
    <col min="6918" max="6918" width="16.109375" style="126" customWidth="1"/>
    <col min="6919" max="6919" width="5.77734375" style="126" customWidth="1"/>
    <col min="6920" max="6920" width="16.109375" style="126" customWidth="1"/>
    <col min="6921" max="6921" width="4.44140625" style="126" customWidth="1"/>
    <col min="6922" max="6922" width="16.109375" style="126" customWidth="1"/>
    <col min="6923" max="6923" width="9" style="126" customWidth="1"/>
    <col min="6924" max="6932" width="0" style="126" hidden="1" customWidth="1"/>
    <col min="6933" max="7168" width="9" style="126"/>
    <col min="7169" max="7169" width="5.77734375" style="126" customWidth="1"/>
    <col min="7170" max="7170" width="16.109375" style="126" customWidth="1"/>
    <col min="7171" max="7171" width="5.77734375" style="126" customWidth="1"/>
    <col min="7172" max="7172" width="16.109375" style="126" customWidth="1"/>
    <col min="7173" max="7173" width="5.77734375" style="126" customWidth="1"/>
    <col min="7174" max="7174" width="16.109375" style="126" customWidth="1"/>
    <col min="7175" max="7175" width="5.77734375" style="126" customWidth="1"/>
    <col min="7176" max="7176" width="16.109375" style="126" customWidth="1"/>
    <col min="7177" max="7177" width="4.44140625" style="126" customWidth="1"/>
    <col min="7178" max="7178" width="16.109375" style="126" customWidth="1"/>
    <col min="7179" max="7179" width="9" style="126" customWidth="1"/>
    <col min="7180" max="7188" width="0" style="126" hidden="1" customWidth="1"/>
    <col min="7189" max="7424" width="9" style="126"/>
    <col min="7425" max="7425" width="5.77734375" style="126" customWidth="1"/>
    <col min="7426" max="7426" width="16.109375" style="126" customWidth="1"/>
    <col min="7427" max="7427" width="5.77734375" style="126" customWidth="1"/>
    <col min="7428" max="7428" width="16.109375" style="126" customWidth="1"/>
    <col min="7429" max="7429" width="5.77734375" style="126" customWidth="1"/>
    <col min="7430" max="7430" width="16.109375" style="126" customWidth="1"/>
    <col min="7431" max="7431" width="5.77734375" style="126" customWidth="1"/>
    <col min="7432" max="7432" width="16.109375" style="126" customWidth="1"/>
    <col min="7433" max="7433" width="4.44140625" style="126" customWidth="1"/>
    <col min="7434" max="7434" width="16.109375" style="126" customWidth="1"/>
    <col min="7435" max="7435" width="9" style="126" customWidth="1"/>
    <col min="7436" max="7444" width="0" style="126" hidden="1" customWidth="1"/>
    <col min="7445" max="7680" width="9" style="126"/>
    <col min="7681" max="7681" width="5.77734375" style="126" customWidth="1"/>
    <col min="7682" max="7682" width="16.109375" style="126" customWidth="1"/>
    <col min="7683" max="7683" width="5.77734375" style="126" customWidth="1"/>
    <col min="7684" max="7684" width="16.109375" style="126" customWidth="1"/>
    <col min="7685" max="7685" width="5.77734375" style="126" customWidth="1"/>
    <col min="7686" max="7686" width="16.109375" style="126" customWidth="1"/>
    <col min="7687" max="7687" width="5.77734375" style="126" customWidth="1"/>
    <col min="7688" max="7688" width="16.109375" style="126" customWidth="1"/>
    <col min="7689" max="7689" width="4.44140625" style="126" customWidth="1"/>
    <col min="7690" max="7690" width="16.109375" style="126" customWidth="1"/>
    <col min="7691" max="7691" width="9" style="126" customWidth="1"/>
    <col min="7692" max="7700" width="0" style="126" hidden="1" customWidth="1"/>
    <col min="7701" max="7936" width="9" style="126"/>
    <col min="7937" max="7937" width="5.77734375" style="126" customWidth="1"/>
    <col min="7938" max="7938" width="16.109375" style="126" customWidth="1"/>
    <col min="7939" max="7939" width="5.77734375" style="126" customWidth="1"/>
    <col min="7940" max="7940" width="16.109375" style="126" customWidth="1"/>
    <col min="7941" max="7941" width="5.77734375" style="126" customWidth="1"/>
    <col min="7942" max="7942" width="16.109375" style="126" customWidth="1"/>
    <col min="7943" max="7943" width="5.77734375" style="126" customWidth="1"/>
    <col min="7944" max="7944" width="16.109375" style="126" customWidth="1"/>
    <col min="7945" max="7945" width="4.44140625" style="126" customWidth="1"/>
    <col min="7946" max="7946" width="16.109375" style="126" customWidth="1"/>
    <col min="7947" max="7947" width="9" style="126" customWidth="1"/>
    <col min="7948" max="7956" width="0" style="126" hidden="1" customWidth="1"/>
    <col min="7957" max="8192" width="9" style="126"/>
    <col min="8193" max="8193" width="5.77734375" style="126" customWidth="1"/>
    <col min="8194" max="8194" width="16.109375" style="126" customWidth="1"/>
    <col min="8195" max="8195" width="5.77734375" style="126" customWidth="1"/>
    <col min="8196" max="8196" width="16.109375" style="126" customWidth="1"/>
    <col min="8197" max="8197" width="5.77734375" style="126" customWidth="1"/>
    <col min="8198" max="8198" width="16.109375" style="126" customWidth="1"/>
    <col min="8199" max="8199" width="5.77734375" style="126" customWidth="1"/>
    <col min="8200" max="8200" width="16.109375" style="126" customWidth="1"/>
    <col min="8201" max="8201" width="4.44140625" style="126" customWidth="1"/>
    <col min="8202" max="8202" width="16.109375" style="126" customWidth="1"/>
    <col min="8203" max="8203" width="9" style="126" customWidth="1"/>
    <col min="8204" max="8212" width="0" style="126" hidden="1" customWidth="1"/>
    <col min="8213" max="8448" width="9" style="126"/>
    <col min="8449" max="8449" width="5.77734375" style="126" customWidth="1"/>
    <col min="8450" max="8450" width="16.109375" style="126" customWidth="1"/>
    <col min="8451" max="8451" width="5.77734375" style="126" customWidth="1"/>
    <col min="8452" max="8452" width="16.109375" style="126" customWidth="1"/>
    <col min="8453" max="8453" width="5.77734375" style="126" customWidth="1"/>
    <col min="8454" max="8454" width="16.109375" style="126" customWidth="1"/>
    <col min="8455" max="8455" width="5.77734375" style="126" customWidth="1"/>
    <col min="8456" max="8456" width="16.109375" style="126" customWidth="1"/>
    <col min="8457" max="8457" width="4.44140625" style="126" customWidth="1"/>
    <col min="8458" max="8458" width="16.109375" style="126" customWidth="1"/>
    <col min="8459" max="8459" width="9" style="126" customWidth="1"/>
    <col min="8460" max="8468" width="0" style="126" hidden="1" customWidth="1"/>
    <col min="8469" max="8704" width="9" style="126"/>
    <col min="8705" max="8705" width="5.77734375" style="126" customWidth="1"/>
    <col min="8706" max="8706" width="16.109375" style="126" customWidth="1"/>
    <col min="8707" max="8707" width="5.77734375" style="126" customWidth="1"/>
    <col min="8708" max="8708" width="16.109375" style="126" customWidth="1"/>
    <col min="8709" max="8709" width="5.77734375" style="126" customWidth="1"/>
    <col min="8710" max="8710" width="16.109375" style="126" customWidth="1"/>
    <col min="8711" max="8711" width="5.77734375" style="126" customWidth="1"/>
    <col min="8712" max="8712" width="16.109375" style="126" customWidth="1"/>
    <col min="8713" max="8713" width="4.44140625" style="126" customWidth="1"/>
    <col min="8714" max="8714" width="16.109375" style="126" customWidth="1"/>
    <col min="8715" max="8715" width="9" style="126" customWidth="1"/>
    <col min="8716" max="8724" width="0" style="126" hidden="1" customWidth="1"/>
    <col min="8725" max="8960" width="9" style="126"/>
    <col min="8961" max="8961" width="5.77734375" style="126" customWidth="1"/>
    <col min="8962" max="8962" width="16.109375" style="126" customWidth="1"/>
    <col min="8963" max="8963" width="5.77734375" style="126" customWidth="1"/>
    <col min="8964" max="8964" width="16.109375" style="126" customWidth="1"/>
    <col min="8965" max="8965" width="5.77734375" style="126" customWidth="1"/>
    <col min="8966" max="8966" width="16.109375" style="126" customWidth="1"/>
    <col min="8967" max="8967" width="5.77734375" style="126" customWidth="1"/>
    <col min="8968" max="8968" width="16.109375" style="126" customWidth="1"/>
    <col min="8969" max="8969" width="4.44140625" style="126" customWidth="1"/>
    <col min="8970" max="8970" width="16.109375" style="126" customWidth="1"/>
    <col min="8971" max="8971" width="9" style="126" customWidth="1"/>
    <col min="8972" max="8980" width="0" style="126" hidden="1" customWidth="1"/>
    <col min="8981" max="9216" width="9" style="126"/>
    <col min="9217" max="9217" width="5.77734375" style="126" customWidth="1"/>
    <col min="9218" max="9218" width="16.109375" style="126" customWidth="1"/>
    <col min="9219" max="9219" width="5.77734375" style="126" customWidth="1"/>
    <col min="9220" max="9220" width="16.109375" style="126" customWidth="1"/>
    <col min="9221" max="9221" width="5.77734375" style="126" customWidth="1"/>
    <col min="9222" max="9222" width="16.109375" style="126" customWidth="1"/>
    <col min="9223" max="9223" width="5.77734375" style="126" customWidth="1"/>
    <col min="9224" max="9224" width="16.109375" style="126" customWidth="1"/>
    <col min="9225" max="9225" width="4.44140625" style="126" customWidth="1"/>
    <col min="9226" max="9226" width="16.109375" style="126" customWidth="1"/>
    <col min="9227" max="9227" width="9" style="126" customWidth="1"/>
    <col min="9228" max="9236" width="0" style="126" hidden="1" customWidth="1"/>
    <col min="9237" max="9472" width="9" style="126"/>
    <col min="9473" max="9473" width="5.77734375" style="126" customWidth="1"/>
    <col min="9474" max="9474" width="16.109375" style="126" customWidth="1"/>
    <col min="9475" max="9475" width="5.77734375" style="126" customWidth="1"/>
    <col min="9476" max="9476" width="16.109375" style="126" customWidth="1"/>
    <col min="9477" max="9477" width="5.77734375" style="126" customWidth="1"/>
    <col min="9478" max="9478" width="16.109375" style="126" customWidth="1"/>
    <col min="9479" max="9479" width="5.77734375" style="126" customWidth="1"/>
    <col min="9480" max="9480" width="16.109375" style="126" customWidth="1"/>
    <col min="9481" max="9481" width="4.44140625" style="126" customWidth="1"/>
    <col min="9482" max="9482" width="16.109375" style="126" customWidth="1"/>
    <col min="9483" max="9483" width="9" style="126" customWidth="1"/>
    <col min="9484" max="9492" width="0" style="126" hidden="1" customWidth="1"/>
    <col min="9493" max="9728" width="9" style="126"/>
    <col min="9729" max="9729" width="5.77734375" style="126" customWidth="1"/>
    <col min="9730" max="9730" width="16.109375" style="126" customWidth="1"/>
    <col min="9731" max="9731" width="5.77734375" style="126" customWidth="1"/>
    <col min="9732" max="9732" width="16.109375" style="126" customWidth="1"/>
    <col min="9733" max="9733" width="5.77734375" style="126" customWidth="1"/>
    <col min="9734" max="9734" width="16.109375" style="126" customWidth="1"/>
    <col min="9735" max="9735" width="5.77734375" style="126" customWidth="1"/>
    <col min="9736" max="9736" width="16.109375" style="126" customWidth="1"/>
    <col min="9737" max="9737" width="4.44140625" style="126" customWidth="1"/>
    <col min="9738" max="9738" width="16.109375" style="126" customWidth="1"/>
    <col min="9739" max="9739" width="9" style="126" customWidth="1"/>
    <col min="9740" max="9748" width="0" style="126" hidden="1" customWidth="1"/>
    <col min="9749" max="9984" width="9" style="126"/>
    <col min="9985" max="9985" width="5.77734375" style="126" customWidth="1"/>
    <col min="9986" max="9986" width="16.109375" style="126" customWidth="1"/>
    <col min="9987" max="9987" width="5.77734375" style="126" customWidth="1"/>
    <col min="9988" max="9988" width="16.109375" style="126" customWidth="1"/>
    <col min="9989" max="9989" width="5.77734375" style="126" customWidth="1"/>
    <col min="9990" max="9990" width="16.109375" style="126" customWidth="1"/>
    <col min="9991" max="9991" width="5.77734375" style="126" customWidth="1"/>
    <col min="9992" max="9992" width="16.109375" style="126" customWidth="1"/>
    <col min="9993" max="9993" width="4.44140625" style="126" customWidth="1"/>
    <col min="9994" max="9994" width="16.109375" style="126" customWidth="1"/>
    <col min="9995" max="9995" width="9" style="126" customWidth="1"/>
    <col min="9996" max="10004" width="0" style="126" hidden="1" customWidth="1"/>
    <col min="10005" max="10240" width="9" style="126"/>
    <col min="10241" max="10241" width="5.77734375" style="126" customWidth="1"/>
    <col min="10242" max="10242" width="16.109375" style="126" customWidth="1"/>
    <col min="10243" max="10243" width="5.77734375" style="126" customWidth="1"/>
    <col min="10244" max="10244" width="16.109375" style="126" customWidth="1"/>
    <col min="10245" max="10245" width="5.77734375" style="126" customWidth="1"/>
    <col min="10246" max="10246" width="16.109375" style="126" customWidth="1"/>
    <col min="10247" max="10247" width="5.77734375" style="126" customWidth="1"/>
    <col min="10248" max="10248" width="16.109375" style="126" customWidth="1"/>
    <col min="10249" max="10249" width="4.44140625" style="126" customWidth="1"/>
    <col min="10250" max="10250" width="16.109375" style="126" customWidth="1"/>
    <col min="10251" max="10251" width="9" style="126" customWidth="1"/>
    <col min="10252" max="10260" width="0" style="126" hidden="1" customWidth="1"/>
    <col min="10261" max="10496" width="9" style="126"/>
    <col min="10497" max="10497" width="5.77734375" style="126" customWidth="1"/>
    <col min="10498" max="10498" width="16.109375" style="126" customWidth="1"/>
    <col min="10499" max="10499" width="5.77734375" style="126" customWidth="1"/>
    <col min="10500" max="10500" width="16.109375" style="126" customWidth="1"/>
    <col min="10501" max="10501" width="5.77734375" style="126" customWidth="1"/>
    <col min="10502" max="10502" width="16.109375" style="126" customWidth="1"/>
    <col min="10503" max="10503" width="5.77734375" style="126" customWidth="1"/>
    <col min="10504" max="10504" width="16.109375" style="126" customWidth="1"/>
    <col min="10505" max="10505" width="4.44140625" style="126" customWidth="1"/>
    <col min="10506" max="10506" width="16.109375" style="126" customWidth="1"/>
    <col min="10507" max="10507" width="9" style="126" customWidth="1"/>
    <col min="10508" max="10516" width="0" style="126" hidden="1" customWidth="1"/>
    <col min="10517" max="10752" width="9" style="126"/>
    <col min="10753" max="10753" width="5.77734375" style="126" customWidth="1"/>
    <col min="10754" max="10754" width="16.109375" style="126" customWidth="1"/>
    <col min="10755" max="10755" width="5.77734375" style="126" customWidth="1"/>
    <col min="10756" max="10756" width="16.109375" style="126" customWidth="1"/>
    <col min="10757" max="10757" width="5.77734375" style="126" customWidth="1"/>
    <col min="10758" max="10758" width="16.109375" style="126" customWidth="1"/>
    <col min="10759" max="10759" width="5.77734375" style="126" customWidth="1"/>
    <col min="10760" max="10760" width="16.109375" style="126" customWidth="1"/>
    <col min="10761" max="10761" width="4.44140625" style="126" customWidth="1"/>
    <col min="10762" max="10762" width="16.109375" style="126" customWidth="1"/>
    <col min="10763" max="10763" width="9" style="126" customWidth="1"/>
    <col min="10764" max="10772" width="0" style="126" hidden="1" customWidth="1"/>
    <col min="10773" max="11008" width="9" style="126"/>
    <col min="11009" max="11009" width="5.77734375" style="126" customWidth="1"/>
    <col min="11010" max="11010" width="16.109375" style="126" customWidth="1"/>
    <col min="11011" max="11011" width="5.77734375" style="126" customWidth="1"/>
    <col min="11012" max="11012" width="16.109375" style="126" customWidth="1"/>
    <col min="11013" max="11013" width="5.77734375" style="126" customWidth="1"/>
    <col min="11014" max="11014" width="16.109375" style="126" customWidth="1"/>
    <col min="11015" max="11015" width="5.77734375" style="126" customWidth="1"/>
    <col min="11016" max="11016" width="16.109375" style="126" customWidth="1"/>
    <col min="11017" max="11017" width="4.44140625" style="126" customWidth="1"/>
    <col min="11018" max="11018" width="16.109375" style="126" customWidth="1"/>
    <col min="11019" max="11019" width="9" style="126" customWidth="1"/>
    <col min="11020" max="11028" width="0" style="126" hidden="1" customWidth="1"/>
    <col min="11029" max="11264" width="9" style="126"/>
    <col min="11265" max="11265" width="5.77734375" style="126" customWidth="1"/>
    <col min="11266" max="11266" width="16.109375" style="126" customWidth="1"/>
    <col min="11267" max="11267" width="5.77734375" style="126" customWidth="1"/>
    <col min="11268" max="11268" width="16.109375" style="126" customWidth="1"/>
    <col min="11269" max="11269" width="5.77734375" style="126" customWidth="1"/>
    <col min="11270" max="11270" width="16.109375" style="126" customWidth="1"/>
    <col min="11271" max="11271" width="5.77734375" style="126" customWidth="1"/>
    <col min="11272" max="11272" width="16.109375" style="126" customWidth="1"/>
    <col min="11273" max="11273" width="4.44140625" style="126" customWidth="1"/>
    <col min="11274" max="11274" width="16.109375" style="126" customWidth="1"/>
    <col min="11275" max="11275" width="9" style="126" customWidth="1"/>
    <col min="11276" max="11284" width="0" style="126" hidden="1" customWidth="1"/>
    <col min="11285" max="11520" width="9" style="126"/>
    <col min="11521" max="11521" width="5.77734375" style="126" customWidth="1"/>
    <col min="11522" max="11522" width="16.109375" style="126" customWidth="1"/>
    <col min="11523" max="11523" width="5.77734375" style="126" customWidth="1"/>
    <col min="11524" max="11524" width="16.109375" style="126" customWidth="1"/>
    <col min="11525" max="11525" width="5.77734375" style="126" customWidth="1"/>
    <col min="11526" max="11526" width="16.109375" style="126" customWidth="1"/>
    <col min="11527" max="11527" width="5.77734375" style="126" customWidth="1"/>
    <col min="11528" max="11528" width="16.109375" style="126" customWidth="1"/>
    <col min="11529" max="11529" width="4.44140625" style="126" customWidth="1"/>
    <col min="11530" max="11530" width="16.109375" style="126" customWidth="1"/>
    <col min="11531" max="11531" width="9" style="126" customWidth="1"/>
    <col min="11532" max="11540" width="0" style="126" hidden="1" customWidth="1"/>
    <col min="11541" max="11776" width="9" style="126"/>
    <col min="11777" max="11777" width="5.77734375" style="126" customWidth="1"/>
    <col min="11778" max="11778" width="16.109375" style="126" customWidth="1"/>
    <col min="11779" max="11779" width="5.77734375" style="126" customWidth="1"/>
    <col min="11780" max="11780" width="16.109375" style="126" customWidth="1"/>
    <col min="11781" max="11781" width="5.77734375" style="126" customWidth="1"/>
    <col min="11782" max="11782" width="16.109375" style="126" customWidth="1"/>
    <col min="11783" max="11783" width="5.77734375" style="126" customWidth="1"/>
    <col min="11784" max="11784" width="16.109375" style="126" customWidth="1"/>
    <col min="11785" max="11785" width="4.44140625" style="126" customWidth="1"/>
    <col min="11786" max="11786" width="16.109375" style="126" customWidth="1"/>
    <col min="11787" max="11787" width="9" style="126" customWidth="1"/>
    <col min="11788" max="11796" width="0" style="126" hidden="1" customWidth="1"/>
    <col min="11797" max="12032" width="9" style="126"/>
    <col min="12033" max="12033" width="5.77734375" style="126" customWidth="1"/>
    <col min="12034" max="12034" width="16.109375" style="126" customWidth="1"/>
    <col min="12035" max="12035" width="5.77734375" style="126" customWidth="1"/>
    <col min="12036" max="12036" width="16.109375" style="126" customWidth="1"/>
    <col min="12037" max="12037" width="5.77734375" style="126" customWidth="1"/>
    <col min="12038" max="12038" width="16.109375" style="126" customWidth="1"/>
    <col min="12039" max="12039" width="5.77734375" style="126" customWidth="1"/>
    <col min="12040" max="12040" width="16.109375" style="126" customWidth="1"/>
    <col min="12041" max="12041" width="4.44140625" style="126" customWidth="1"/>
    <col min="12042" max="12042" width="16.109375" style="126" customWidth="1"/>
    <col min="12043" max="12043" width="9" style="126" customWidth="1"/>
    <col min="12044" max="12052" width="0" style="126" hidden="1" customWidth="1"/>
    <col min="12053" max="12288" width="9" style="126"/>
    <col min="12289" max="12289" width="5.77734375" style="126" customWidth="1"/>
    <col min="12290" max="12290" width="16.109375" style="126" customWidth="1"/>
    <col min="12291" max="12291" width="5.77734375" style="126" customWidth="1"/>
    <col min="12292" max="12292" width="16.109375" style="126" customWidth="1"/>
    <col min="12293" max="12293" width="5.77734375" style="126" customWidth="1"/>
    <col min="12294" max="12294" width="16.109375" style="126" customWidth="1"/>
    <col min="12295" max="12295" width="5.77734375" style="126" customWidth="1"/>
    <col min="12296" max="12296" width="16.109375" style="126" customWidth="1"/>
    <col min="12297" max="12297" width="4.44140625" style="126" customWidth="1"/>
    <col min="12298" max="12298" width="16.109375" style="126" customWidth="1"/>
    <col min="12299" max="12299" width="9" style="126" customWidth="1"/>
    <col min="12300" max="12308" width="0" style="126" hidden="1" customWidth="1"/>
    <col min="12309" max="12544" width="9" style="126"/>
    <col min="12545" max="12545" width="5.77734375" style="126" customWidth="1"/>
    <col min="12546" max="12546" width="16.109375" style="126" customWidth="1"/>
    <col min="12547" max="12547" width="5.77734375" style="126" customWidth="1"/>
    <col min="12548" max="12548" width="16.109375" style="126" customWidth="1"/>
    <col min="12549" max="12549" width="5.77734375" style="126" customWidth="1"/>
    <col min="12550" max="12550" width="16.109375" style="126" customWidth="1"/>
    <col min="12551" max="12551" width="5.77734375" style="126" customWidth="1"/>
    <col min="12552" max="12552" width="16.109375" style="126" customWidth="1"/>
    <col min="12553" max="12553" width="4.44140625" style="126" customWidth="1"/>
    <col min="12554" max="12554" width="16.109375" style="126" customWidth="1"/>
    <col min="12555" max="12555" width="9" style="126" customWidth="1"/>
    <col min="12556" max="12564" width="0" style="126" hidden="1" customWidth="1"/>
    <col min="12565" max="12800" width="9" style="126"/>
    <col min="12801" max="12801" width="5.77734375" style="126" customWidth="1"/>
    <col min="12802" max="12802" width="16.109375" style="126" customWidth="1"/>
    <col min="12803" max="12803" width="5.77734375" style="126" customWidth="1"/>
    <col min="12804" max="12804" width="16.109375" style="126" customWidth="1"/>
    <col min="12805" max="12805" width="5.77734375" style="126" customWidth="1"/>
    <col min="12806" max="12806" width="16.109375" style="126" customWidth="1"/>
    <col min="12807" max="12807" width="5.77734375" style="126" customWidth="1"/>
    <col min="12808" max="12808" width="16.109375" style="126" customWidth="1"/>
    <col min="12809" max="12809" width="4.44140625" style="126" customWidth="1"/>
    <col min="12810" max="12810" width="16.109375" style="126" customWidth="1"/>
    <col min="12811" max="12811" width="9" style="126" customWidth="1"/>
    <col min="12812" max="12820" width="0" style="126" hidden="1" customWidth="1"/>
    <col min="12821" max="13056" width="9" style="126"/>
    <col min="13057" max="13057" width="5.77734375" style="126" customWidth="1"/>
    <col min="13058" max="13058" width="16.109375" style="126" customWidth="1"/>
    <col min="13059" max="13059" width="5.77734375" style="126" customWidth="1"/>
    <col min="13060" max="13060" width="16.109375" style="126" customWidth="1"/>
    <col min="13061" max="13061" width="5.77734375" style="126" customWidth="1"/>
    <col min="13062" max="13062" width="16.109375" style="126" customWidth="1"/>
    <col min="13063" max="13063" width="5.77734375" style="126" customWidth="1"/>
    <col min="13064" max="13064" width="16.109375" style="126" customWidth="1"/>
    <col min="13065" max="13065" width="4.44140625" style="126" customWidth="1"/>
    <col min="13066" max="13066" width="16.109375" style="126" customWidth="1"/>
    <col min="13067" max="13067" width="9" style="126" customWidth="1"/>
    <col min="13068" max="13076" width="0" style="126" hidden="1" customWidth="1"/>
    <col min="13077" max="13312" width="9" style="126"/>
    <col min="13313" max="13313" width="5.77734375" style="126" customWidth="1"/>
    <col min="13314" max="13314" width="16.109375" style="126" customWidth="1"/>
    <col min="13315" max="13315" width="5.77734375" style="126" customWidth="1"/>
    <col min="13316" max="13316" width="16.109375" style="126" customWidth="1"/>
    <col min="13317" max="13317" width="5.77734375" style="126" customWidth="1"/>
    <col min="13318" max="13318" width="16.109375" style="126" customWidth="1"/>
    <col min="13319" max="13319" width="5.77734375" style="126" customWidth="1"/>
    <col min="13320" max="13320" width="16.109375" style="126" customWidth="1"/>
    <col min="13321" max="13321" width="4.44140625" style="126" customWidth="1"/>
    <col min="13322" max="13322" width="16.109375" style="126" customWidth="1"/>
    <col min="13323" max="13323" width="9" style="126" customWidth="1"/>
    <col min="13324" max="13332" width="0" style="126" hidden="1" customWidth="1"/>
    <col min="13333" max="13568" width="9" style="126"/>
    <col min="13569" max="13569" width="5.77734375" style="126" customWidth="1"/>
    <col min="13570" max="13570" width="16.109375" style="126" customWidth="1"/>
    <col min="13571" max="13571" width="5.77734375" style="126" customWidth="1"/>
    <col min="13572" max="13572" width="16.109375" style="126" customWidth="1"/>
    <col min="13573" max="13573" width="5.77734375" style="126" customWidth="1"/>
    <col min="13574" max="13574" width="16.109375" style="126" customWidth="1"/>
    <col min="13575" max="13575" width="5.77734375" style="126" customWidth="1"/>
    <col min="13576" max="13576" width="16.109375" style="126" customWidth="1"/>
    <col min="13577" max="13577" width="4.44140625" style="126" customWidth="1"/>
    <col min="13578" max="13578" width="16.109375" style="126" customWidth="1"/>
    <col min="13579" max="13579" width="9" style="126" customWidth="1"/>
    <col min="13580" max="13588" width="0" style="126" hidden="1" customWidth="1"/>
    <col min="13589" max="13824" width="9" style="126"/>
    <col min="13825" max="13825" width="5.77734375" style="126" customWidth="1"/>
    <col min="13826" max="13826" width="16.109375" style="126" customWidth="1"/>
    <col min="13827" max="13827" width="5.77734375" style="126" customWidth="1"/>
    <col min="13828" max="13828" width="16.109375" style="126" customWidth="1"/>
    <col min="13829" max="13829" width="5.77734375" style="126" customWidth="1"/>
    <col min="13830" max="13830" width="16.109375" style="126" customWidth="1"/>
    <col min="13831" max="13831" width="5.77734375" style="126" customWidth="1"/>
    <col min="13832" max="13832" width="16.109375" style="126" customWidth="1"/>
    <col min="13833" max="13833" width="4.44140625" style="126" customWidth="1"/>
    <col min="13834" max="13834" width="16.109375" style="126" customWidth="1"/>
    <col min="13835" max="13835" width="9" style="126" customWidth="1"/>
    <col min="13836" max="13844" width="0" style="126" hidden="1" customWidth="1"/>
    <col min="13845" max="14080" width="9" style="126"/>
    <col min="14081" max="14081" width="5.77734375" style="126" customWidth="1"/>
    <col min="14082" max="14082" width="16.109375" style="126" customWidth="1"/>
    <col min="14083" max="14083" width="5.77734375" style="126" customWidth="1"/>
    <col min="14084" max="14084" width="16.109375" style="126" customWidth="1"/>
    <col min="14085" max="14085" width="5.77734375" style="126" customWidth="1"/>
    <col min="14086" max="14086" width="16.109375" style="126" customWidth="1"/>
    <col min="14087" max="14087" width="5.77734375" style="126" customWidth="1"/>
    <col min="14088" max="14088" width="16.109375" style="126" customWidth="1"/>
    <col min="14089" max="14089" width="4.44140625" style="126" customWidth="1"/>
    <col min="14090" max="14090" width="16.109375" style="126" customWidth="1"/>
    <col min="14091" max="14091" width="9" style="126" customWidth="1"/>
    <col min="14092" max="14100" width="0" style="126" hidden="1" customWidth="1"/>
    <col min="14101" max="14336" width="9" style="126"/>
    <col min="14337" max="14337" width="5.77734375" style="126" customWidth="1"/>
    <col min="14338" max="14338" width="16.109375" style="126" customWidth="1"/>
    <col min="14339" max="14339" width="5.77734375" style="126" customWidth="1"/>
    <col min="14340" max="14340" width="16.109375" style="126" customWidth="1"/>
    <col min="14341" max="14341" width="5.77734375" style="126" customWidth="1"/>
    <col min="14342" max="14342" width="16.109375" style="126" customWidth="1"/>
    <col min="14343" max="14343" width="5.77734375" style="126" customWidth="1"/>
    <col min="14344" max="14344" width="16.109375" style="126" customWidth="1"/>
    <col min="14345" max="14345" width="4.44140625" style="126" customWidth="1"/>
    <col min="14346" max="14346" width="16.109375" style="126" customWidth="1"/>
    <col min="14347" max="14347" width="9" style="126" customWidth="1"/>
    <col min="14348" max="14356" width="0" style="126" hidden="1" customWidth="1"/>
    <col min="14357" max="14592" width="9" style="126"/>
    <col min="14593" max="14593" width="5.77734375" style="126" customWidth="1"/>
    <col min="14594" max="14594" width="16.109375" style="126" customWidth="1"/>
    <col min="14595" max="14595" width="5.77734375" style="126" customWidth="1"/>
    <col min="14596" max="14596" width="16.109375" style="126" customWidth="1"/>
    <col min="14597" max="14597" width="5.77734375" style="126" customWidth="1"/>
    <col min="14598" max="14598" width="16.109375" style="126" customWidth="1"/>
    <col min="14599" max="14599" width="5.77734375" style="126" customWidth="1"/>
    <col min="14600" max="14600" width="16.109375" style="126" customWidth="1"/>
    <col min="14601" max="14601" width="4.44140625" style="126" customWidth="1"/>
    <col min="14602" max="14602" width="16.109375" style="126" customWidth="1"/>
    <col min="14603" max="14603" width="9" style="126" customWidth="1"/>
    <col min="14604" max="14612" width="0" style="126" hidden="1" customWidth="1"/>
    <col min="14613" max="14848" width="9" style="126"/>
    <col min="14849" max="14849" width="5.77734375" style="126" customWidth="1"/>
    <col min="14850" max="14850" width="16.109375" style="126" customWidth="1"/>
    <col min="14851" max="14851" width="5.77734375" style="126" customWidth="1"/>
    <col min="14852" max="14852" width="16.109375" style="126" customWidth="1"/>
    <col min="14853" max="14853" width="5.77734375" style="126" customWidth="1"/>
    <col min="14854" max="14854" width="16.109375" style="126" customWidth="1"/>
    <col min="14855" max="14855" width="5.77734375" style="126" customWidth="1"/>
    <col min="14856" max="14856" width="16.109375" style="126" customWidth="1"/>
    <col min="14857" max="14857" width="4.44140625" style="126" customWidth="1"/>
    <col min="14858" max="14858" width="16.109375" style="126" customWidth="1"/>
    <col min="14859" max="14859" width="9" style="126" customWidth="1"/>
    <col min="14860" max="14868" width="0" style="126" hidden="1" customWidth="1"/>
    <col min="14869" max="15104" width="9" style="126"/>
    <col min="15105" max="15105" width="5.77734375" style="126" customWidth="1"/>
    <col min="15106" max="15106" width="16.109375" style="126" customWidth="1"/>
    <col min="15107" max="15107" width="5.77734375" style="126" customWidth="1"/>
    <col min="15108" max="15108" width="16.109375" style="126" customWidth="1"/>
    <col min="15109" max="15109" width="5.77734375" style="126" customWidth="1"/>
    <col min="15110" max="15110" width="16.109375" style="126" customWidth="1"/>
    <col min="15111" max="15111" width="5.77734375" style="126" customWidth="1"/>
    <col min="15112" max="15112" width="16.109375" style="126" customWidth="1"/>
    <col min="15113" max="15113" width="4.44140625" style="126" customWidth="1"/>
    <col min="15114" max="15114" width="16.109375" style="126" customWidth="1"/>
    <col min="15115" max="15115" width="9" style="126" customWidth="1"/>
    <col min="15116" max="15124" width="0" style="126" hidden="1" customWidth="1"/>
    <col min="15125" max="15360" width="9" style="126"/>
    <col min="15361" max="15361" width="5.77734375" style="126" customWidth="1"/>
    <col min="15362" max="15362" width="16.109375" style="126" customWidth="1"/>
    <col min="15363" max="15363" width="5.77734375" style="126" customWidth="1"/>
    <col min="15364" max="15364" width="16.109375" style="126" customWidth="1"/>
    <col min="15365" max="15365" width="5.77734375" style="126" customWidth="1"/>
    <col min="15366" max="15366" width="16.109375" style="126" customWidth="1"/>
    <col min="15367" max="15367" width="5.77734375" style="126" customWidth="1"/>
    <col min="15368" max="15368" width="16.109375" style="126" customWidth="1"/>
    <col min="15369" max="15369" width="4.44140625" style="126" customWidth="1"/>
    <col min="15370" max="15370" width="16.109375" style="126" customWidth="1"/>
    <col min="15371" max="15371" width="9" style="126" customWidth="1"/>
    <col min="15372" max="15380" width="0" style="126" hidden="1" customWidth="1"/>
    <col min="15381" max="15616" width="9" style="126"/>
    <col min="15617" max="15617" width="5.77734375" style="126" customWidth="1"/>
    <col min="15618" max="15618" width="16.109375" style="126" customWidth="1"/>
    <col min="15619" max="15619" width="5.77734375" style="126" customWidth="1"/>
    <col min="15620" max="15620" width="16.109375" style="126" customWidth="1"/>
    <col min="15621" max="15621" width="5.77734375" style="126" customWidth="1"/>
    <col min="15622" max="15622" width="16.109375" style="126" customWidth="1"/>
    <col min="15623" max="15623" width="5.77734375" style="126" customWidth="1"/>
    <col min="15624" max="15624" width="16.109375" style="126" customWidth="1"/>
    <col min="15625" max="15625" width="4.44140625" style="126" customWidth="1"/>
    <col min="15626" max="15626" width="16.109375" style="126" customWidth="1"/>
    <col min="15627" max="15627" width="9" style="126" customWidth="1"/>
    <col min="15628" max="15636" width="0" style="126" hidden="1" customWidth="1"/>
    <col min="15637" max="15872" width="9" style="126"/>
    <col min="15873" max="15873" width="5.77734375" style="126" customWidth="1"/>
    <col min="15874" max="15874" width="16.109375" style="126" customWidth="1"/>
    <col min="15875" max="15875" width="5.77734375" style="126" customWidth="1"/>
    <col min="15876" max="15876" width="16.109375" style="126" customWidth="1"/>
    <col min="15877" max="15877" width="5.77734375" style="126" customWidth="1"/>
    <col min="15878" max="15878" width="16.109375" style="126" customWidth="1"/>
    <col min="15879" max="15879" width="5.77734375" style="126" customWidth="1"/>
    <col min="15880" max="15880" width="16.109375" style="126" customWidth="1"/>
    <col min="15881" max="15881" width="4.44140625" style="126" customWidth="1"/>
    <col min="15882" max="15882" width="16.109375" style="126" customWidth="1"/>
    <col min="15883" max="15883" width="9" style="126" customWidth="1"/>
    <col min="15884" max="15892" width="0" style="126" hidden="1" customWidth="1"/>
    <col min="15893" max="16128" width="9" style="126"/>
    <col min="16129" max="16129" width="5.77734375" style="126" customWidth="1"/>
    <col min="16130" max="16130" width="16.109375" style="126" customWidth="1"/>
    <col min="16131" max="16131" width="5.77734375" style="126" customWidth="1"/>
    <col min="16132" max="16132" width="16.109375" style="126" customWidth="1"/>
    <col min="16133" max="16133" width="5.77734375" style="126" customWidth="1"/>
    <col min="16134" max="16134" width="16.109375" style="126" customWidth="1"/>
    <col min="16135" max="16135" width="5.77734375" style="126" customWidth="1"/>
    <col min="16136" max="16136" width="16.109375" style="126" customWidth="1"/>
    <col min="16137" max="16137" width="4.44140625" style="126" customWidth="1"/>
    <col min="16138" max="16138" width="16.109375" style="126" customWidth="1"/>
    <col min="16139" max="16139" width="9" style="126" customWidth="1"/>
    <col min="16140" max="16148" width="0" style="126" hidden="1" customWidth="1"/>
    <col min="16149" max="16384" width="9" style="126"/>
  </cols>
  <sheetData>
    <row r="1" spans="1:13" ht="22.2" customHeight="1">
      <c r="A1" s="125" t="s">
        <v>103</v>
      </c>
      <c r="D1" s="125" t="str">
        <f>注意事項!J2</f>
        <v>高校用</v>
      </c>
      <c r="E1" s="127" t="s">
        <v>150</v>
      </c>
    </row>
    <row r="2" spans="1:13" ht="13.8" thickBot="1"/>
    <row r="3" spans="1:13" ht="24.6" customHeight="1">
      <c r="A3" s="126">
        <v>1</v>
      </c>
      <c r="B3" s="157" t="s">
        <v>104</v>
      </c>
      <c r="C3" s="158"/>
      <c r="D3" s="154"/>
      <c r="E3" s="155"/>
      <c r="F3" s="156"/>
      <c r="G3" s="128"/>
    </row>
    <row r="4" spans="1:13" ht="27" customHeight="1">
      <c r="A4" s="126">
        <v>2</v>
      </c>
      <c r="B4" s="157" t="s">
        <v>105</v>
      </c>
      <c r="C4" s="158"/>
      <c r="D4" s="159"/>
      <c r="E4" s="160"/>
      <c r="F4" s="161"/>
      <c r="G4" s="129"/>
      <c r="H4" s="56"/>
    </row>
    <row r="5" spans="1:13" ht="27" customHeight="1">
      <c r="A5" s="126">
        <v>3</v>
      </c>
      <c r="B5" s="157" t="s">
        <v>106</v>
      </c>
      <c r="C5" s="158"/>
      <c r="D5" s="165"/>
      <c r="E5" s="166"/>
      <c r="F5" s="167"/>
      <c r="G5" s="129"/>
      <c r="H5" s="56"/>
    </row>
    <row r="6" spans="1:13" ht="27" customHeight="1">
      <c r="A6" s="126">
        <v>4</v>
      </c>
      <c r="B6" s="157" t="s">
        <v>107</v>
      </c>
      <c r="C6" s="158"/>
      <c r="D6" s="159"/>
      <c r="E6" s="160"/>
      <c r="F6" s="161"/>
      <c r="G6" s="129"/>
    </row>
    <row r="7" spans="1:13" ht="27" customHeight="1">
      <c r="B7" s="157" t="s">
        <v>108</v>
      </c>
      <c r="C7" s="158"/>
      <c r="D7" s="162"/>
      <c r="E7" s="163"/>
      <c r="F7" s="164"/>
      <c r="G7" s="129" t="s">
        <v>66</v>
      </c>
    </row>
    <row r="8" spans="1:13" ht="27" customHeight="1" thickBot="1">
      <c r="B8" s="157" t="s">
        <v>37</v>
      </c>
      <c r="C8" s="158"/>
      <c r="D8" s="151"/>
      <c r="E8" s="152"/>
      <c r="F8" s="153"/>
      <c r="G8" s="129" t="s">
        <v>84</v>
      </c>
      <c r="I8" s="56"/>
    </row>
    <row r="9" spans="1:13">
      <c r="A9" s="130"/>
      <c r="B9" s="131"/>
      <c r="C9" s="130"/>
      <c r="D9" s="131"/>
      <c r="E9" s="130"/>
      <c r="F9" s="131"/>
      <c r="G9" s="130"/>
      <c r="H9" s="131"/>
      <c r="M9" s="132"/>
    </row>
    <row r="10" spans="1:13">
      <c r="A10" s="130"/>
      <c r="B10" s="131"/>
      <c r="C10" s="130"/>
      <c r="D10" s="131"/>
      <c r="E10" s="130"/>
      <c r="F10" s="131"/>
      <c r="G10" s="130"/>
      <c r="H10" s="131"/>
      <c r="M10" s="132"/>
    </row>
    <row r="11" spans="1:13">
      <c r="A11" s="130"/>
      <c r="B11" s="131"/>
      <c r="C11" s="130"/>
      <c r="D11" s="131"/>
      <c r="E11" s="130"/>
      <c r="F11" s="131"/>
      <c r="G11" s="130"/>
      <c r="H11" s="131"/>
      <c r="M11" s="132"/>
    </row>
    <row r="12" spans="1:13">
      <c r="A12" s="130"/>
      <c r="B12" s="131"/>
      <c r="C12" s="130"/>
      <c r="D12" s="131"/>
      <c r="E12" s="130"/>
      <c r="F12" s="131"/>
      <c r="G12" s="130"/>
      <c r="H12" s="131"/>
      <c r="M12" s="132"/>
    </row>
    <row r="13" spans="1:13">
      <c r="A13" s="130"/>
      <c r="B13" s="131"/>
      <c r="C13" s="130"/>
      <c r="D13" s="131"/>
      <c r="E13" s="130"/>
      <c r="F13" s="131"/>
      <c r="G13" s="130"/>
      <c r="H13" s="131"/>
      <c r="M13" s="132"/>
    </row>
    <row r="14" spans="1:13">
      <c r="A14" s="130"/>
      <c r="B14" s="131"/>
      <c r="C14" s="130"/>
      <c r="D14" s="131"/>
      <c r="E14" s="130"/>
      <c r="F14" s="131"/>
      <c r="G14" s="130"/>
      <c r="H14" s="131"/>
      <c r="M14" s="132"/>
    </row>
    <row r="15" spans="1:13">
      <c r="A15" s="130"/>
      <c r="B15" s="131"/>
      <c r="C15" s="130"/>
      <c r="D15" s="131"/>
      <c r="E15" s="130"/>
      <c r="F15" s="131"/>
      <c r="G15" s="130"/>
      <c r="H15" s="131"/>
      <c r="M15" s="132"/>
    </row>
    <row r="16" spans="1:13">
      <c r="A16" s="130"/>
      <c r="B16" s="131"/>
      <c r="C16" s="130"/>
      <c r="D16" s="131"/>
      <c r="E16" s="130"/>
      <c r="F16" s="131"/>
      <c r="G16" s="130"/>
      <c r="H16" s="131"/>
      <c r="M16" s="132"/>
    </row>
    <row r="17" spans="1:13">
      <c r="A17" s="130"/>
      <c r="B17" s="131"/>
      <c r="C17" s="130"/>
      <c r="D17" s="131"/>
      <c r="E17" s="130"/>
      <c r="F17" s="131"/>
      <c r="G17" s="130"/>
      <c r="H17" s="131"/>
      <c r="M17" s="132"/>
    </row>
    <row r="18" spans="1:13">
      <c r="A18" s="130"/>
      <c r="B18" s="131"/>
      <c r="C18" s="130"/>
      <c r="D18" s="131"/>
      <c r="E18" s="130"/>
      <c r="F18" s="131"/>
      <c r="G18" s="130"/>
      <c r="H18" s="131"/>
      <c r="M18" s="132"/>
    </row>
    <row r="19" spans="1:13">
      <c r="A19" s="130"/>
      <c r="B19" s="131"/>
      <c r="C19" s="130"/>
      <c r="D19" s="131"/>
      <c r="E19" s="130"/>
      <c r="F19" s="131"/>
      <c r="G19" s="130"/>
      <c r="H19" s="131"/>
      <c r="M19" s="132"/>
    </row>
    <row r="20" spans="1:13">
      <c r="A20" s="130"/>
      <c r="B20" s="131"/>
      <c r="C20" s="130"/>
      <c r="D20" s="131"/>
      <c r="E20" s="130"/>
      <c r="F20" s="131"/>
      <c r="G20" s="130"/>
      <c r="H20" s="131"/>
      <c r="M20" s="132"/>
    </row>
    <row r="21" spans="1:13">
      <c r="A21" s="130"/>
      <c r="B21" s="131"/>
      <c r="C21" s="130"/>
      <c r="D21" s="131"/>
      <c r="E21" s="130"/>
      <c r="F21" s="131"/>
      <c r="G21" s="130"/>
      <c r="H21" s="131"/>
      <c r="M21" s="132"/>
    </row>
    <row r="22" spans="1:13">
      <c r="A22" s="130"/>
      <c r="B22" s="131"/>
      <c r="C22" s="130"/>
      <c r="D22" s="131"/>
      <c r="E22" s="130"/>
      <c r="F22" s="131"/>
      <c r="G22" s="130"/>
      <c r="H22" s="131"/>
      <c r="M22" s="132"/>
    </row>
    <row r="23" spans="1:13">
      <c r="A23" s="130"/>
      <c r="B23" s="131"/>
      <c r="C23" s="130"/>
      <c r="D23" s="131"/>
      <c r="E23" s="130"/>
      <c r="F23" s="131"/>
      <c r="G23" s="130"/>
      <c r="H23" s="131"/>
      <c r="M23" s="132"/>
    </row>
    <row r="24" spans="1:13">
      <c r="A24" s="130"/>
      <c r="B24" s="131"/>
      <c r="C24" s="130"/>
      <c r="D24" s="131"/>
      <c r="E24" s="130"/>
      <c r="F24" s="131"/>
      <c r="G24" s="130"/>
      <c r="H24" s="131"/>
      <c r="M24" s="132"/>
    </row>
    <row r="25" spans="1:13">
      <c r="A25" s="130"/>
      <c r="B25" s="131"/>
      <c r="C25" s="130"/>
      <c r="D25" s="131"/>
      <c r="E25" s="130"/>
      <c r="F25" s="131"/>
      <c r="G25" s="130"/>
      <c r="H25" s="131"/>
      <c r="M25" s="132"/>
    </row>
    <row r="26" spans="1:13">
      <c r="A26" s="130"/>
      <c r="B26" s="131"/>
      <c r="C26" s="130"/>
      <c r="D26" s="131"/>
      <c r="E26" s="130"/>
      <c r="F26" s="131"/>
      <c r="G26" s="130"/>
      <c r="H26" s="131"/>
      <c r="M26" s="132"/>
    </row>
    <row r="27" spans="1:13">
      <c r="A27" s="130"/>
      <c r="B27" s="131"/>
      <c r="C27" s="130"/>
      <c r="D27" s="131"/>
      <c r="E27" s="130"/>
      <c r="F27" s="131"/>
      <c r="G27" s="130"/>
      <c r="H27" s="131"/>
      <c r="M27" s="132"/>
    </row>
    <row r="28" spans="1:13">
      <c r="A28" s="130"/>
      <c r="B28" s="131"/>
      <c r="C28" s="130"/>
      <c r="D28" s="131"/>
      <c r="E28" s="130"/>
      <c r="F28" s="131"/>
      <c r="G28" s="130"/>
      <c r="H28" s="131"/>
      <c r="M28" s="132"/>
    </row>
    <row r="29" spans="1:13">
      <c r="A29" s="130"/>
      <c r="B29" s="131"/>
      <c r="C29" s="130"/>
      <c r="D29" s="131"/>
      <c r="E29" s="130"/>
      <c r="F29" s="131"/>
      <c r="G29" s="131"/>
      <c r="H29" s="131"/>
      <c r="M29" s="132"/>
    </row>
    <row r="30" spans="1:13">
      <c r="A30" s="130"/>
      <c r="B30" s="131"/>
      <c r="C30" s="130"/>
      <c r="D30" s="131"/>
      <c r="E30" s="130"/>
      <c r="F30" s="131"/>
      <c r="G30" s="131"/>
      <c r="H30" s="131"/>
      <c r="M30" s="132"/>
    </row>
    <row r="31" spans="1:13">
      <c r="A31" s="130"/>
      <c r="B31" s="131"/>
      <c r="C31" s="130"/>
      <c r="D31" s="131"/>
      <c r="E31" s="130"/>
      <c r="F31" s="131"/>
      <c r="G31" s="131"/>
      <c r="H31" s="131"/>
      <c r="M31" s="132"/>
    </row>
    <row r="32" spans="1:13">
      <c r="A32" s="130"/>
      <c r="B32" s="131"/>
      <c r="C32" s="130"/>
      <c r="D32" s="131"/>
      <c r="E32" s="130"/>
      <c r="F32" s="131"/>
      <c r="G32" s="131"/>
      <c r="H32" s="131"/>
      <c r="M32" s="132"/>
    </row>
    <row r="33" spans="1:13">
      <c r="A33" s="130"/>
      <c r="B33" s="131"/>
      <c r="C33" s="130"/>
      <c r="D33" s="131"/>
      <c r="E33" s="130"/>
      <c r="F33" s="131"/>
      <c r="G33" s="131"/>
      <c r="H33" s="131"/>
      <c r="M33" s="132"/>
    </row>
    <row r="34" spans="1:13">
      <c r="A34" s="130"/>
      <c r="B34" s="131"/>
      <c r="C34" s="130"/>
      <c r="D34" s="131"/>
      <c r="E34" s="130"/>
      <c r="F34" s="131"/>
      <c r="G34" s="131"/>
      <c r="H34" s="131"/>
      <c r="M34" s="132"/>
    </row>
    <row r="35" spans="1:13">
      <c r="A35" s="130"/>
      <c r="B35" s="131"/>
      <c r="C35" s="130"/>
      <c r="D35" s="131"/>
      <c r="E35" s="130"/>
      <c r="F35" s="131"/>
      <c r="G35" s="131"/>
      <c r="H35" s="131"/>
      <c r="M35" s="132"/>
    </row>
    <row r="36" spans="1:13">
      <c r="A36" s="130"/>
      <c r="B36" s="131"/>
      <c r="C36" s="130"/>
      <c r="D36" s="131"/>
      <c r="E36" s="130"/>
      <c r="F36" s="131"/>
      <c r="G36" s="131"/>
      <c r="H36" s="131"/>
      <c r="M36" s="132"/>
    </row>
    <row r="37" spans="1:13">
      <c r="A37" s="130"/>
      <c r="B37" s="131"/>
      <c r="C37" s="130"/>
      <c r="D37" s="131"/>
      <c r="E37" s="130"/>
      <c r="F37" s="131"/>
      <c r="G37" s="131"/>
      <c r="H37" s="131"/>
      <c r="M37" s="132"/>
    </row>
    <row r="38" spans="1:13">
      <c r="A38" s="130"/>
      <c r="B38" s="131"/>
      <c r="C38" s="130"/>
      <c r="D38" s="131"/>
      <c r="E38" s="130"/>
      <c r="F38" s="131"/>
      <c r="G38" s="131"/>
      <c r="H38" s="131"/>
      <c r="M38" s="132"/>
    </row>
    <row r="39" spans="1:13">
      <c r="A39" s="130"/>
      <c r="B39" s="131"/>
      <c r="C39" s="130"/>
      <c r="D39" s="131"/>
      <c r="E39" s="130"/>
      <c r="F39" s="131"/>
      <c r="M39" s="132"/>
    </row>
    <row r="40" spans="1:13">
      <c r="M40" s="132"/>
    </row>
    <row r="41" spans="1:13">
      <c r="M41" s="132"/>
    </row>
    <row r="42" spans="1:13">
      <c r="M42" s="132"/>
    </row>
    <row r="43" spans="1:13">
      <c r="M43" s="132"/>
    </row>
    <row r="44" spans="1:13">
      <c r="M44" s="132"/>
    </row>
    <row r="45" spans="1:13">
      <c r="M45" s="132"/>
    </row>
    <row r="46" spans="1:13">
      <c r="M46" s="132"/>
    </row>
    <row r="47" spans="1:13">
      <c r="M47" s="132"/>
    </row>
    <row r="48" spans="1:13">
      <c r="M48" s="132"/>
    </row>
    <row r="49" spans="13:13">
      <c r="M49" s="132"/>
    </row>
    <row r="50" spans="13:13">
      <c r="M50" s="132"/>
    </row>
    <row r="51" spans="13:13">
      <c r="M51" s="132"/>
    </row>
    <row r="52" spans="13:13">
      <c r="M52" s="132"/>
    </row>
    <row r="53" spans="13:13">
      <c r="M53" s="132"/>
    </row>
    <row r="54" spans="13:13">
      <c r="M54" s="132"/>
    </row>
  </sheetData>
  <sheetProtection password="CD83" sheet="1" selectLockedCells="1"/>
  <mergeCells count="12">
    <mergeCell ref="D8:F8"/>
    <mergeCell ref="D3:F3"/>
    <mergeCell ref="B5:C5"/>
    <mergeCell ref="D4:F4"/>
    <mergeCell ref="D6:F6"/>
    <mergeCell ref="D7:F7"/>
    <mergeCell ref="B6:C6"/>
    <mergeCell ref="B7:C7"/>
    <mergeCell ref="B8:C8"/>
    <mergeCell ref="B3:C3"/>
    <mergeCell ref="B4:C4"/>
    <mergeCell ref="D5:F5"/>
  </mergeCells>
  <phoneticPr fontId="2"/>
  <dataValidations count="4">
    <dataValidation imeMode="on"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C6:C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38:C65540 IY65538:IY65540 SU65538:SU65540 ACQ65538:ACQ65540 AMM65538:AMM65540 AWI65538:AWI65540 BGE65538:BGE65540 BQA65538:BQA65540 BZW65538:BZW65540 CJS65538:CJS65540 CTO65538:CTO65540 DDK65538:DDK65540 DNG65538:DNG65540 DXC65538:DXC65540 EGY65538:EGY65540 EQU65538:EQU65540 FAQ65538:FAQ65540 FKM65538:FKM65540 FUI65538:FUI65540 GEE65538:GEE65540 GOA65538:GOA65540 GXW65538:GXW65540 HHS65538:HHS65540 HRO65538:HRO65540 IBK65538:IBK65540 ILG65538:ILG65540 IVC65538:IVC65540 JEY65538:JEY65540 JOU65538:JOU65540 JYQ65538:JYQ65540 KIM65538:KIM65540 KSI65538:KSI65540 LCE65538:LCE65540 LMA65538:LMA65540 LVW65538:LVW65540 MFS65538:MFS65540 MPO65538:MPO65540 MZK65538:MZK65540 NJG65538:NJG65540 NTC65538:NTC65540 OCY65538:OCY65540 OMU65538:OMU65540 OWQ65538:OWQ65540 PGM65538:PGM65540 PQI65538:PQI65540 QAE65538:QAE65540 QKA65538:QKA65540 QTW65538:QTW65540 RDS65538:RDS65540 RNO65538:RNO65540 RXK65538:RXK65540 SHG65538:SHG65540 SRC65538:SRC65540 TAY65538:TAY65540 TKU65538:TKU65540 TUQ65538:TUQ65540 UEM65538:UEM65540 UOI65538:UOI65540 UYE65538:UYE65540 VIA65538:VIA65540 VRW65538:VRW65540 WBS65538:WBS65540 WLO65538:WLO65540 WVK65538:WVK65540 C131074:C131076 IY131074:IY131076 SU131074:SU131076 ACQ131074:ACQ131076 AMM131074:AMM131076 AWI131074:AWI131076 BGE131074:BGE131076 BQA131074:BQA131076 BZW131074:BZW131076 CJS131074:CJS131076 CTO131074:CTO131076 DDK131074:DDK131076 DNG131074:DNG131076 DXC131074:DXC131076 EGY131074:EGY131076 EQU131074:EQU131076 FAQ131074:FAQ131076 FKM131074:FKM131076 FUI131074:FUI131076 GEE131074:GEE131076 GOA131074:GOA131076 GXW131074:GXW131076 HHS131074:HHS131076 HRO131074:HRO131076 IBK131074:IBK131076 ILG131074:ILG131076 IVC131074:IVC131076 JEY131074:JEY131076 JOU131074:JOU131076 JYQ131074:JYQ131076 KIM131074:KIM131076 KSI131074:KSI131076 LCE131074:LCE131076 LMA131074:LMA131076 LVW131074:LVW131076 MFS131074:MFS131076 MPO131074:MPO131076 MZK131074:MZK131076 NJG131074:NJG131076 NTC131074:NTC131076 OCY131074:OCY131076 OMU131074:OMU131076 OWQ131074:OWQ131076 PGM131074:PGM131076 PQI131074:PQI131076 QAE131074:QAE131076 QKA131074:QKA131076 QTW131074:QTW131076 RDS131074:RDS131076 RNO131074:RNO131076 RXK131074:RXK131076 SHG131074:SHG131076 SRC131074:SRC131076 TAY131074:TAY131076 TKU131074:TKU131076 TUQ131074:TUQ131076 UEM131074:UEM131076 UOI131074:UOI131076 UYE131074:UYE131076 VIA131074:VIA131076 VRW131074:VRW131076 WBS131074:WBS131076 WLO131074:WLO131076 WVK131074:WVK131076 C196610:C196612 IY196610:IY196612 SU196610:SU196612 ACQ196610:ACQ196612 AMM196610:AMM196612 AWI196610:AWI196612 BGE196610:BGE196612 BQA196610:BQA196612 BZW196610:BZW196612 CJS196610:CJS196612 CTO196610:CTO196612 DDK196610:DDK196612 DNG196610:DNG196612 DXC196610:DXC196612 EGY196610:EGY196612 EQU196610:EQU196612 FAQ196610:FAQ196612 FKM196610:FKM196612 FUI196610:FUI196612 GEE196610:GEE196612 GOA196610:GOA196612 GXW196610:GXW196612 HHS196610:HHS196612 HRO196610:HRO196612 IBK196610:IBK196612 ILG196610:ILG196612 IVC196610:IVC196612 JEY196610:JEY196612 JOU196610:JOU196612 JYQ196610:JYQ196612 KIM196610:KIM196612 KSI196610:KSI196612 LCE196610:LCE196612 LMA196610:LMA196612 LVW196610:LVW196612 MFS196610:MFS196612 MPO196610:MPO196612 MZK196610:MZK196612 NJG196610:NJG196612 NTC196610:NTC196612 OCY196610:OCY196612 OMU196610:OMU196612 OWQ196610:OWQ196612 PGM196610:PGM196612 PQI196610:PQI196612 QAE196610:QAE196612 QKA196610:QKA196612 QTW196610:QTW196612 RDS196610:RDS196612 RNO196610:RNO196612 RXK196610:RXK196612 SHG196610:SHG196612 SRC196610:SRC196612 TAY196610:TAY196612 TKU196610:TKU196612 TUQ196610:TUQ196612 UEM196610:UEM196612 UOI196610:UOI196612 UYE196610:UYE196612 VIA196610:VIA196612 VRW196610:VRW196612 WBS196610:WBS196612 WLO196610:WLO196612 WVK196610:WVK196612 C262146:C262148 IY262146:IY262148 SU262146:SU262148 ACQ262146:ACQ262148 AMM262146:AMM262148 AWI262146:AWI262148 BGE262146:BGE262148 BQA262146:BQA262148 BZW262146:BZW262148 CJS262146:CJS262148 CTO262146:CTO262148 DDK262146:DDK262148 DNG262146:DNG262148 DXC262146:DXC262148 EGY262146:EGY262148 EQU262146:EQU262148 FAQ262146:FAQ262148 FKM262146:FKM262148 FUI262146:FUI262148 GEE262146:GEE262148 GOA262146:GOA262148 GXW262146:GXW262148 HHS262146:HHS262148 HRO262146:HRO262148 IBK262146:IBK262148 ILG262146:ILG262148 IVC262146:IVC262148 JEY262146:JEY262148 JOU262146:JOU262148 JYQ262146:JYQ262148 KIM262146:KIM262148 KSI262146:KSI262148 LCE262146:LCE262148 LMA262146:LMA262148 LVW262146:LVW262148 MFS262146:MFS262148 MPO262146:MPO262148 MZK262146:MZK262148 NJG262146:NJG262148 NTC262146:NTC262148 OCY262146:OCY262148 OMU262146:OMU262148 OWQ262146:OWQ262148 PGM262146:PGM262148 PQI262146:PQI262148 QAE262146:QAE262148 QKA262146:QKA262148 QTW262146:QTW262148 RDS262146:RDS262148 RNO262146:RNO262148 RXK262146:RXK262148 SHG262146:SHG262148 SRC262146:SRC262148 TAY262146:TAY262148 TKU262146:TKU262148 TUQ262146:TUQ262148 UEM262146:UEM262148 UOI262146:UOI262148 UYE262146:UYE262148 VIA262146:VIA262148 VRW262146:VRW262148 WBS262146:WBS262148 WLO262146:WLO262148 WVK262146:WVK262148 C327682:C327684 IY327682:IY327684 SU327682:SU327684 ACQ327682:ACQ327684 AMM327682:AMM327684 AWI327682:AWI327684 BGE327682:BGE327684 BQA327682:BQA327684 BZW327682:BZW327684 CJS327682:CJS327684 CTO327682:CTO327684 DDK327682:DDK327684 DNG327682:DNG327684 DXC327682:DXC327684 EGY327682:EGY327684 EQU327682:EQU327684 FAQ327682:FAQ327684 FKM327682:FKM327684 FUI327682:FUI327684 GEE327682:GEE327684 GOA327682:GOA327684 GXW327682:GXW327684 HHS327682:HHS327684 HRO327682:HRO327684 IBK327682:IBK327684 ILG327682:ILG327684 IVC327682:IVC327684 JEY327682:JEY327684 JOU327682:JOU327684 JYQ327682:JYQ327684 KIM327682:KIM327684 KSI327682:KSI327684 LCE327682:LCE327684 LMA327682:LMA327684 LVW327682:LVW327684 MFS327682:MFS327684 MPO327682:MPO327684 MZK327682:MZK327684 NJG327682:NJG327684 NTC327682:NTC327684 OCY327682:OCY327684 OMU327682:OMU327684 OWQ327682:OWQ327684 PGM327682:PGM327684 PQI327682:PQI327684 QAE327682:QAE327684 QKA327682:QKA327684 QTW327682:QTW327684 RDS327682:RDS327684 RNO327682:RNO327684 RXK327682:RXK327684 SHG327682:SHG327684 SRC327682:SRC327684 TAY327682:TAY327684 TKU327682:TKU327684 TUQ327682:TUQ327684 UEM327682:UEM327684 UOI327682:UOI327684 UYE327682:UYE327684 VIA327682:VIA327684 VRW327682:VRW327684 WBS327682:WBS327684 WLO327682:WLO327684 WVK327682:WVK327684 C393218:C393220 IY393218:IY393220 SU393218:SU393220 ACQ393218:ACQ393220 AMM393218:AMM393220 AWI393218:AWI393220 BGE393218:BGE393220 BQA393218:BQA393220 BZW393218:BZW393220 CJS393218:CJS393220 CTO393218:CTO393220 DDK393218:DDK393220 DNG393218:DNG393220 DXC393218:DXC393220 EGY393218:EGY393220 EQU393218:EQU393220 FAQ393218:FAQ393220 FKM393218:FKM393220 FUI393218:FUI393220 GEE393218:GEE393220 GOA393218:GOA393220 GXW393218:GXW393220 HHS393218:HHS393220 HRO393218:HRO393220 IBK393218:IBK393220 ILG393218:ILG393220 IVC393218:IVC393220 JEY393218:JEY393220 JOU393218:JOU393220 JYQ393218:JYQ393220 KIM393218:KIM393220 KSI393218:KSI393220 LCE393218:LCE393220 LMA393218:LMA393220 LVW393218:LVW393220 MFS393218:MFS393220 MPO393218:MPO393220 MZK393218:MZK393220 NJG393218:NJG393220 NTC393218:NTC393220 OCY393218:OCY393220 OMU393218:OMU393220 OWQ393218:OWQ393220 PGM393218:PGM393220 PQI393218:PQI393220 QAE393218:QAE393220 QKA393218:QKA393220 QTW393218:QTW393220 RDS393218:RDS393220 RNO393218:RNO393220 RXK393218:RXK393220 SHG393218:SHG393220 SRC393218:SRC393220 TAY393218:TAY393220 TKU393218:TKU393220 TUQ393218:TUQ393220 UEM393218:UEM393220 UOI393218:UOI393220 UYE393218:UYE393220 VIA393218:VIA393220 VRW393218:VRW393220 WBS393218:WBS393220 WLO393218:WLO393220 WVK393218:WVK393220 C458754:C458756 IY458754:IY458756 SU458754:SU458756 ACQ458754:ACQ458756 AMM458754:AMM458756 AWI458754:AWI458756 BGE458754:BGE458756 BQA458754:BQA458756 BZW458754:BZW458756 CJS458754:CJS458756 CTO458754:CTO458756 DDK458754:DDK458756 DNG458754:DNG458756 DXC458754:DXC458756 EGY458754:EGY458756 EQU458754:EQU458756 FAQ458754:FAQ458756 FKM458754:FKM458756 FUI458754:FUI458756 GEE458754:GEE458756 GOA458754:GOA458756 GXW458754:GXW458756 HHS458754:HHS458756 HRO458754:HRO458756 IBK458754:IBK458756 ILG458754:ILG458756 IVC458754:IVC458756 JEY458754:JEY458756 JOU458754:JOU458756 JYQ458754:JYQ458756 KIM458754:KIM458756 KSI458754:KSI458756 LCE458754:LCE458756 LMA458754:LMA458756 LVW458754:LVW458756 MFS458754:MFS458756 MPO458754:MPO458756 MZK458754:MZK458756 NJG458754:NJG458756 NTC458754:NTC458756 OCY458754:OCY458756 OMU458754:OMU458756 OWQ458754:OWQ458756 PGM458754:PGM458756 PQI458754:PQI458756 QAE458754:QAE458756 QKA458754:QKA458756 QTW458754:QTW458756 RDS458754:RDS458756 RNO458754:RNO458756 RXK458754:RXK458756 SHG458754:SHG458756 SRC458754:SRC458756 TAY458754:TAY458756 TKU458754:TKU458756 TUQ458754:TUQ458756 UEM458754:UEM458756 UOI458754:UOI458756 UYE458754:UYE458756 VIA458754:VIA458756 VRW458754:VRW458756 WBS458754:WBS458756 WLO458754:WLO458756 WVK458754:WVK458756 C524290:C524292 IY524290:IY524292 SU524290:SU524292 ACQ524290:ACQ524292 AMM524290:AMM524292 AWI524290:AWI524292 BGE524290:BGE524292 BQA524290:BQA524292 BZW524290:BZW524292 CJS524290:CJS524292 CTO524290:CTO524292 DDK524290:DDK524292 DNG524290:DNG524292 DXC524290:DXC524292 EGY524290:EGY524292 EQU524290:EQU524292 FAQ524290:FAQ524292 FKM524290:FKM524292 FUI524290:FUI524292 GEE524290:GEE524292 GOA524290:GOA524292 GXW524290:GXW524292 HHS524290:HHS524292 HRO524290:HRO524292 IBK524290:IBK524292 ILG524290:ILG524292 IVC524290:IVC524292 JEY524290:JEY524292 JOU524290:JOU524292 JYQ524290:JYQ524292 KIM524290:KIM524292 KSI524290:KSI524292 LCE524290:LCE524292 LMA524290:LMA524292 LVW524290:LVW524292 MFS524290:MFS524292 MPO524290:MPO524292 MZK524290:MZK524292 NJG524290:NJG524292 NTC524290:NTC524292 OCY524290:OCY524292 OMU524290:OMU524292 OWQ524290:OWQ524292 PGM524290:PGM524292 PQI524290:PQI524292 QAE524290:QAE524292 QKA524290:QKA524292 QTW524290:QTW524292 RDS524290:RDS524292 RNO524290:RNO524292 RXK524290:RXK524292 SHG524290:SHG524292 SRC524290:SRC524292 TAY524290:TAY524292 TKU524290:TKU524292 TUQ524290:TUQ524292 UEM524290:UEM524292 UOI524290:UOI524292 UYE524290:UYE524292 VIA524290:VIA524292 VRW524290:VRW524292 WBS524290:WBS524292 WLO524290:WLO524292 WVK524290:WVK524292 C589826:C589828 IY589826:IY589828 SU589826:SU589828 ACQ589826:ACQ589828 AMM589826:AMM589828 AWI589826:AWI589828 BGE589826:BGE589828 BQA589826:BQA589828 BZW589826:BZW589828 CJS589826:CJS589828 CTO589826:CTO589828 DDK589826:DDK589828 DNG589826:DNG589828 DXC589826:DXC589828 EGY589826:EGY589828 EQU589826:EQU589828 FAQ589826:FAQ589828 FKM589826:FKM589828 FUI589826:FUI589828 GEE589826:GEE589828 GOA589826:GOA589828 GXW589826:GXW589828 HHS589826:HHS589828 HRO589826:HRO589828 IBK589826:IBK589828 ILG589826:ILG589828 IVC589826:IVC589828 JEY589826:JEY589828 JOU589826:JOU589828 JYQ589826:JYQ589828 KIM589826:KIM589828 KSI589826:KSI589828 LCE589826:LCE589828 LMA589826:LMA589828 LVW589826:LVW589828 MFS589826:MFS589828 MPO589826:MPO589828 MZK589826:MZK589828 NJG589826:NJG589828 NTC589826:NTC589828 OCY589826:OCY589828 OMU589826:OMU589828 OWQ589826:OWQ589828 PGM589826:PGM589828 PQI589826:PQI589828 QAE589826:QAE589828 QKA589826:QKA589828 QTW589826:QTW589828 RDS589826:RDS589828 RNO589826:RNO589828 RXK589826:RXK589828 SHG589826:SHG589828 SRC589826:SRC589828 TAY589826:TAY589828 TKU589826:TKU589828 TUQ589826:TUQ589828 UEM589826:UEM589828 UOI589826:UOI589828 UYE589826:UYE589828 VIA589826:VIA589828 VRW589826:VRW589828 WBS589826:WBS589828 WLO589826:WLO589828 WVK589826:WVK589828 C655362:C655364 IY655362:IY655364 SU655362:SU655364 ACQ655362:ACQ655364 AMM655362:AMM655364 AWI655362:AWI655364 BGE655362:BGE655364 BQA655362:BQA655364 BZW655362:BZW655364 CJS655362:CJS655364 CTO655362:CTO655364 DDK655362:DDK655364 DNG655362:DNG655364 DXC655362:DXC655364 EGY655362:EGY655364 EQU655362:EQU655364 FAQ655362:FAQ655364 FKM655362:FKM655364 FUI655362:FUI655364 GEE655362:GEE655364 GOA655362:GOA655364 GXW655362:GXW655364 HHS655362:HHS655364 HRO655362:HRO655364 IBK655362:IBK655364 ILG655362:ILG655364 IVC655362:IVC655364 JEY655362:JEY655364 JOU655362:JOU655364 JYQ655362:JYQ655364 KIM655362:KIM655364 KSI655362:KSI655364 LCE655362:LCE655364 LMA655362:LMA655364 LVW655362:LVW655364 MFS655362:MFS655364 MPO655362:MPO655364 MZK655362:MZK655364 NJG655362:NJG655364 NTC655362:NTC655364 OCY655362:OCY655364 OMU655362:OMU655364 OWQ655362:OWQ655364 PGM655362:PGM655364 PQI655362:PQI655364 QAE655362:QAE655364 QKA655362:QKA655364 QTW655362:QTW655364 RDS655362:RDS655364 RNO655362:RNO655364 RXK655362:RXK655364 SHG655362:SHG655364 SRC655362:SRC655364 TAY655362:TAY655364 TKU655362:TKU655364 TUQ655362:TUQ655364 UEM655362:UEM655364 UOI655362:UOI655364 UYE655362:UYE655364 VIA655362:VIA655364 VRW655362:VRW655364 WBS655362:WBS655364 WLO655362:WLO655364 WVK655362:WVK655364 C720898:C720900 IY720898:IY720900 SU720898:SU720900 ACQ720898:ACQ720900 AMM720898:AMM720900 AWI720898:AWI720900 BGE720898:BGE720900 BQA720898:BQA720900 BZW720898:BZW720900 CJS720898:CJS720900 CTO720898:CTO720900 DDK720898:DDK720900 DNG720898:DNG720900 DXC720898:DXC720900 EGY720898:EGY720900 EQU720898:EQU720900 FAQ720898:FAQ720900 FKM720898:FKM720900 FUI720898:FUI720900 GEE720898:GEE720900 GOA720898:GOA720900 GXW720898:GXW720900 HHS720898:HHS720900 HRO720898:HRO720900 IBK720898:IBK720900 ILG720898:ILG720900 IVC720898:IVC720900 JEY720898:JEY720900 JOU720898:JOU720900 JYQ720898:JYQ720900 KIM720898:KIM720900 KSI720898:KSI720900 LCE720898:LCE720900 LMA720898:LMA720900 LVW720898:LVW720900 MFS720898:MFS720900 MPO720898:MPO720900 MZK720898:MZK720900 NJG720898:NJG720900 NTC720898:NTC720900 OCY720898:OCY720900 OMU720898:OMU720900 OWQ720898:OWQ720900 PGM720898:PGM720900 PQI720898:PQI720900 QAE720898:QAE720900 QKA720898:QKA720900 QTW720898:QTW720900 RDS720898:RDS720900 RNO720898:RNO720900 RXK720898:RXK720900 SHG720898:SHG720900 SRC720898:SRC720900 TAY720898:TAY720900 TKU720898:TKU720900 TUQ720898:TUQ720900 UEM720898:UEM720900 UOI720898:UOI720900 UYE720898:UYE720900 VIA720898:VIA720900 VRW720898:VRW720900 WBS720898:WBS720900 WLO720898:WLO720900 WVK720898:WVK720900 C786434:C786436 IY786434:IY786436 SU786434:SU786436 ACQ786434:ACQ786436 AMM786434:AMM786436 AWI786434:AWI786436 BGE786434:BGE786436 BQA786434:BQA786436 BZW786434:BZW786436 CJS786434:CJS786436 CTO786434:CTO786436 DDK786434:DDK786436 DNG786434:DNG786436 DXC786434:DXC786436 EGY786434:EGY786436 EQU786434:EQU786436 FAQ786434:FAQ786436 FKM786434:FKM786436 FUI786434:FUI786436 GEE786434:GEE786436 GOA786434:GOA786436 GXW786434:GXW786436 HHS786434:HHS786436 HRO786434:HRO786436 IBK786434:IBK786436 ILG786434:ILG786436 IVC786434:IVC786436 JEY786434:JEY786436 JOU786434:JOU786436 JYQ786434:JYQ786436 KIM786434:KIM786436 KSI786434:KSI786436 LCE786434:LCE786436 LMA786434:LMA786436 LVW786434:LVW786436 MFS786434:MFS786436 MPO786434:MPO786436 MZK786434:MZK786436 NJG786434:NJG786436 NTC786434:NTC786436 OCY786434:OCY786436 OMU786434:OMU786436 OWQ786434:OWQ786436 PGM786434:PGM786436 PQI786434:PQI786436 QAE786434:QAE786436 QKA786434:QKA786436 QTW786434:QTW786436 RDS786434:RDS786436 RNO786434:RNO786436 RXK786434:RXK786436 SHG786434:SHG786436 SRC786434:SRC786436 TAY786434:TAY786436 TKU786434:TKU786436 TUQ786434:TUQ786436 UEM786434:UEM786436 UOI786434:UOI786436 UYE786434:UYE786436 VIA786434:VIA786436 VRW786434:VRW786436 WBS786434:WBS786436 WLO786434:WLO786436 WVK786434:WVK786436 C851970:C851972 IY851970:IY851972 SU851970:SU851972 ACQ851970:ACQ851972 AMM851970:AMM851972 AWI851970:AWI851972 BGE851970:BGE851972 BQA851970:BQA851972 BZW851970:BZW851972 CJS851970:CJS851972 CTO851970:CTO851972 DDK851970:DDK851972 DNG851970:DNG851972 DXC851970:DXC851972 EGY851970:EGY851972 EQU851970:EQU851972 FAQ851970:FAQ851972 FKM851970:FKM851972 FUI851970:FUI851972 GEE851970:GEE851972 GOA851970:GOA851972 GXW851970:GXW851972 HHS851970:HHS851972 HRO851970:HRO851972 IBK851970:IBK851972 ILG851970:ILG851972 IVC851970:IVC851972 JEY851970:JEY851972 JOU851970:JOU851972 JYQ851970:JYQ851972 KIM851970:KIM851972 KSI851970:KSI851972 LCE851970:LCE851972 LMA851970:LMA851972 LVW851970:LVW851972 MFS851970:MFS851972 MPO851970:MPO851972 MZK851970:MZK851972 NJG851970:NJG851972 NTC851970:NTC851972 OCY851970:OCY851972 OMU851970:OMU851972 OWQ851970:OWQ851972 PGM851970:PGM851972 PQI851970:PQI851972 QAE851970:QAE851972 QKA851970:QKA851972 QTW851970:QTW851972 RDS851970:RDS851972 RNO851970:RNO851972 RXK851970:RXK851972 SHG851970:SHG851972 SRC851970:SRC851972 TAY851970:TAY851972 TKU851970:TKU851972 TUQ851970:TUQ851972 UEM851970:UEM851972 UOI851970:UOI851972 UYE851970:UYE851972 VIA851970:VIA851972 VRW851970:VRW851972 WBS851970:WBS851972 WLO851970:WLO851972 WVK851970:WVK851972 C917506:C917508 IY917506:IY917508 SU917506:SU917508 ACQ917506:ACQ917508 AMM917506:AMM917508 AWI917506:AWI917508 BGE917506:BGE917508 BQA917506:BQA917508 BZW917506:BZW917508 CJS917506:CJS917508 CTO917506:CTO917508 DDK917506:DDK917508 DNG917506:DNG917508 DXC917506:DXC917508 EGY917506:EGY917508 EQU917506:EQU917508 FAQ917506:FAQ917508 FKM917506:FKM917508 FUI917506:FUI917508 GEE917506:GEE917508 GOA917506:GOA917508 GXW917506:GXW917508 HHS917506:HHS917508 HRO917506:HRO917508 IBK917506:IBK917508 ILG917506:ILG917508 IVC917506:IVC917508 JEY917506:JEY917508 JOU917506:JOU917508 JYQ917506:JYQ917508 KIM917506:KIM917508 KSI917506:KSI917508 LCE917506:LCE917508 LMA917506:LMA917508 LVW917506:LVW917508 MFS917506:MFS917508 MPO917506:MPO917508 MZK917506:MZK917508 NJG917506:NJG917508 NTC917506:NTC917508 OCY917506:OCY917508 OMU917506:OMU917508 OWQ917506:OWQ917508 PGM917506:PGM917508 PQI917506:PQI917508 QAE917506:QAE917508 QKA917506:QKA917508 QTW917506:QTW917508 RDS917506:RDS917508 RNO917506:RNO917508 RXK917506:RXK917508 SHG917506:SHG917508 SRC917506:SRC917508 TAY917506:TAY917508 TKU917506:TKU917508 TUQ917506:TUQ917508 UEM917506:UEM917508 UOI917506:UOI917508 UYE917506:UYE917508 VIA917506:VIA917508 VRW917506:VRW917508 WBS917506:WBS917508 WLO917506:WLO917508 WVK917506:WVK917508 C983042:C983044 IY983042:IY983044 SU983042:SU983044 ACQ983042:ACQ983044 AMM983042:AMM983044 AWI983042:AWI983044 BGE983042:BGE983044 BQA983042:BQA983044 BZW983042:BZW983044 CJS983042:CJS983044 CTO983042:CTO983044 DDK983042:DDK983044 DNG983042:DNG983044 DXC983042:DXC983044 EGY983042:EGY983044 EQU983042:EQU983044 FAQ983042:FAQ983044 FKM983042:FKM983044 FUI983042:FUI983044 GEE983042:GEE983044 GOA983042:GOA983044 GXW983042:GXW983044 HHS983042:HHS983044 HRO983042:HRO983044 IBK983042:IBK983044 ILG983042:ILG983044 IVC983042:IVC983044 JEY983042:JEY983044 JOU983042:JOU983044 JYQ983042:JYQ983044 KIM983042:KIM983044 KSI983042:KSI983044 LCE983042:LCE983044 LMA983042:LMA983044 LVW983042:LVW983044 MFS983042:MFS983044 MPO983042:MPO983044 MZK983042:MZK983044 NJG983042:NJG983044 NTC983042:NTC983044 OCY983042:OCY983044 OMU983042:OMU983044 OWQ983042:OWQ983044 PGM983042:PGM983044 PQI983042:PQI983044 QAE983042:QAE983044 QKA983042:QKA983044 QTW983042:QTW983044 RDS983042:RDS983044 RNO983042:RNO983044 RXK983042:RXK983044 SHG983042:SHG983044 SRC983042:SRC983044 TAY983042:TAY983044 TKU983042:TKU983044 TUQ983042:TUQ983044 UEM983042:UEM983044 UOI983042:UOI983044 UYE983042:UYE983044 VIA983042:VIA983044 VRW983042:VRW983044 WBS983042:WBS983044 WLO983042:WLO983044 WVK983042:WVK983044"/>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0:F65540 IZ65540:JB65540 SV65540:SX65540 ACR65540:ACT65540 AMN65540:AMP65540 AWJ65540:AWL65540 BGF65540:BGH65540 BQB65540:BQD65540 BZX65540:BZZ65540 CJT65540:CJV65540 CTP65540:CTR65540 DDL65540:DDN65540 DNH65540:DNJ65540 DXD65540:DXF65540 EGZ65540:EHB65540 EQV65540:EQX65540 FAR65540:FAT65540 FKN65540:FKP65540 FUJ65540:FUL65540 GEF65540:GEH65540 GOB65540:GOD65540 GXX65540:GXZ65540 HHT65540:HHV65540 HRP65540:HRR65540 IBL65540:IBN65540 ILH65540:ILJ65540 IVD65540:IVF65540 JEZ65540:JFB65540 JOV65540:JOX65540 JYR65540:JYT65540 KIN65540:KIP65540 KSJ65540:KSL65540 LCF65540:LCH65540 LMB65540:LMD65540 LVX65540:LVZ65540 MFT65540:MFV65540 MPP65540:MPR65540 MZL65540:MZN65540 NJH65540:NJJ65540 NTD65540:NTF65540 OCZ65540:ODB65540 OMV65540:OMX65540 OWR65540:OWT65540 PGN65540:PGP65540 PQJ65540:PQL65540 QAF65540:QAH65540 QKB65540:QKD65540 QTX65540:QTZ65540 RDT65540:RDV65540 RNP65540:RNR65540 RXL65540:RXN65540 SHH65540:SHJ65540 SRD65540:SRF65540 TAZ65540:TBB65540 TKV65540:TKX65540 TUR65540:TUT65540 UEN65540:UEP65540 UOJ65540:UOL65540 UYF65540:UYH65540 VIB65540:VID65540 VRX65540:VRZ65540 WBT65540:WBV65540 WLP65540:WLR65540 WVL65540:WVN65540 D131076:F131076 IZ131076:JB131076 SV131076:SX131076 ACR131076:ACT131076 AMN131076:AMP131076 AWJ131076:AWL131076 BGF131076:BGH131076 BQB131076:BQD131076 BZX131076:BZZ131076 CJT131076:CJV131076 CTP131076:CTR131076 DDL131076:DDN131076 DNH131076:DNJ131076 DXD131076:DXF131076 EGZ131076:EHB131076 EQV131076:EQX131076 FAR131076:FAT131076 FKN131076:FKP131076 FUJ131076:FUL131076 GEF131076:GEH131076 GOB131076:GOD131076 GXX131076:GXZ131076 HHT131076:HHV131076 HRP131076:HRR131076 IBL131076:IBN131076 ILH131076:ILJ131076 IVD131076:IVF131076 JEZ131076:JFB131076 JOV131076:JOX131076 JYR131076:JYT131076 KIN131076:KIP131076 KSJ131076:KSL131076 LCF131076:LCH131076 LMB131076:LMD131076 LVX131076:LVZ131076 MFT131076:MFV131076 MPP131076:MPR131076 MZL131076:MZN131076 NJH131076:NJJ131076 NTD131076:NTF131076 OCZ131076:ODB131076 OMV131076:OMX131076 OWR131076:OWT131076 PGN131076:PGP131076 PQJ131076:PQL131076 QAF131076:QAH131076 QKB131076:QKD131076 QTX131076:QTZ131076 RDT131076:RDV131076 RNP131076:RNR131076 RXL131076:RXN131076 SHH131076:SHJ131076 SRD131076:SRF131076 TAZ131076:TBB131076 TKV131076:TKX131076 TUR131076:TUT131076 UEN131076:UEP131076 UOJ131076:UOL131076 UYF131076:UYH131076 VIB131076:VID131076 VRX131076:VRZ131076 WBT131076:WBV131076 WLP131076:WLR131076 WVL131076:WVN131076 D196612:F196612 IZ196612:JB196612 SV196612:SX196612 ACR196612:ACT196612 AMN196612:AMP196612 AWJ196612:AWL196612 BGF196612:BGH196612 BQB196612:BQD196612 BZX196612:BZZ196612 CJT196612:CJV196612 CTP196612:CTR196612 DDL196612:DDN196612 DNH19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JEZ196612:JFB196612 JOV196612:JOX196612 JYR196612:JYT196612 KIN196612:KIP196612 KSJ196612:KSL196612 LCF196612:LCH196612 LMB196612:LMD196612 LVX196612:LVZ196612 MFT196612:MFV196612 MPP196612:MPR196612 MZL196612:MZN196612 NJH196612:NJJ196612 NTD196612:NTF196612 OCZ196612:ODB196612 OMV196612:OMX196612 OWR196612:OWT196612 PGN196612:PGP196612 PQJ196612:PQL196612 QAF196612:QAH196612 QKB196612:QKD196612 QTX196612:QTZ196612 RDT196612:RDV196612 RNP196612:RNR196612 RXL196612:RXN196612 SHH196612:SHJ196612 SRD196612:SRF196612 TAZ196612:TBB196612 TKV196612:TKX196612 TUR196612:TUT196612 UEN196612:UEP196612 UOJ196612:UOL196612 UYF196612:UYH196612 VIB196612:VID196612 VRX196612:VRZ196612 WBT196612:WBV196612 WLP196612:WLR196612 WVL196612:WVN196612 D262148:F262148 IZ262148:JB262148 SV262148:SX262148 ACR262148:ACT262148 AMN262148:AMP262148 AWJ262148:AWL262148 BGF262148:BGH262148 BQB262148:BQD262148 BZX262148:BZZ262148 CJT262148:CJV262148 CTP262148:CTR262148 DDL262148:DDN262148 DNH262148:DNJ262148 DXD262148:DXF262148 EGZ262148:EHB262148 EQV262148:EQX262148 FAR262148:FAT262148 FKN262148:FKP262148 FUJ262148:FUL262148 GEF262148:GEH262148 GOB262148:GOD262148 GXX262148:GXZ262148 HHT262148:HHV262148 HRP262148:HRR262148 IBL262148:IBN262148 ILH262148:ILJ262148 IVD262148:IVF262148 JEZ262148:JFB262148 JOV262148:JOX262148 JYR262148:JYT262148 KIN262148:KIP262148 KSJ262148:KSL262148 LCF262148:LCH262148 LMB262148:LMD262148 LVX262148:LVZ262148 MFT262148:MFV262148 MPP262148:MPR262148 MZL262148:MZN262148 NJH262148:NJJ262148 NTD262148:NTF262148 OCZ262148:ODB262148 OMV262148:OMX262148 OWR262148:OWT262148 PGN262148:PGP262148 PQJ262148:PQL262148 QAF262148:QAH262148 QKB262148:QKD262148 QTX262148:QTZ262148 RDT262148:RDV262148 RNP262148:RNR262148 RXL262148:RXN262148 SHH262148:SHJ262148 SRD262148:SRF262148 TAZ262148:TBB262148 TKV262148:TKX262148 TUR262148:TUT262148 UEN262148:UEP262148 UOJ262148:UOL262148 UYF262148:UYH262148 VIB262148:VID262148 VRX262148:VRZ262148 WBT262148:WBV262148 WLP262148:WLR262148 WVL262148:WVN262148 D327684:F327684 IZ327684:JB327684 SV327684:SX327684 ACR327684:ACT327684 AMN327684:AMP327684 AWJ327684:AWL327684 BGF327684:BGH327684 BQB327684:BQD327684 BZX327684:BZZ327684 CJT327684:CJV327684 CTP327684:CTR327684 DDL327684:DDN327684 DNH327684:DNJ327684 DXD327684:DXF327684 EGZ327684:EHB327684 EQV327684:EQX327684 FAR327684:FAT327684 FKN327684:FKP327684 FUJ327684:FUL327684 GEF327684:GEH327684 GOB327684:GOD327684 GXX327684:GXZ327684 HHT327684:HHV327684 HRP327684:HRR327684 IBL327684:IBN327684 ILH327684:ILJ327684 IVD327684:IVF327684 JEZ327684:JFB327684 JOV327684:JOX327684 JYR327684:JYT327684 KIN327684:KIP327684 KSJ327684:KSL327684 LCF327684:LCH327684 LMB327684:LMD327684 LVX327684:LVZ327684 MFT327684:MFV327684 MPP327684:MPR327684 MZL327684:MZN327684 NJH327684:NJJ327684 NTD327684:NTF327684 OCZ327684:ODB327684 OMV327684:OMX327684 OWR327684:OWT327684 PGN327684:PGP327684 PQJ327684:PQL327684 QAF327684:QAH327684 QKB327684:QKD327684 QTX327684:QTZ327684 RDT327684:RDV327684 RNP327684:RNR327684 RXL327684:RXN327684 SHH327684:SHJ327684 SRD327684:SRF327684 TAZ327684:TBB327684 TKV327684:TKX327684 TUR327684:TUT327684 UEN327684:UEP327684 UOJ327684:UOL327684 UYF327684:UYH327684 VIB327684:VID327684 VRX327684:VRZ327684 WBT327684:WBV327684 WLP327684:WLR327684 WVL327684:WVN327684 D393220:F393220 IZ393220:JB393220 SV393220:SX393220 ACR393220:ACT393220 AMN393220:AMP393220 AWJ393220:AWL393220 BGF393220:BGH393220 BQB393220:BQD393220 BZX393220:BZZ393220 CJT393220:CJV393220 CTP393220:CTR393220 DDL393220:DDN393220 DNH393220:DNJ393220 DXD393220:DXF393220 EGZ393220:EHB393220 EQV393220:EQX393220 FAR393220:FAT393220 FKN393220:FKP393220 FUJ393220:FUL393220 GEF393220:GEH393220 GOB393220:GOD393220 GXX393220:GXZ393220 HHT393220:HHV393220 HRP393220:HRR393220 IBL393220:IBN393220 ILH393220:ILJ393220 IVD393220:IVF393220 JEZ393220:JFB393220 JOV393220:JOX393220 JYR393220:JYT393220 KIN393220:KIP393220 KSJ393220:KSL393220 LCF393220:LCH393220 LMB393220:LMD393220 LVX393220:LVZ393220 MFT393220:MFV393220 MPP393220:MPR393220 MZL393220:MZN393220 NJH393220:NJJ393220 NTD393220:NTF393220 OCZ393220:ODB393220 OMV393220:OMX393220 OWR393220:OWT393220 PGN393220:PGP393220 PQJ393220:PQL393220 QAF393220:QAH393220 QKB393220:QKD393220 QTX393220:QTZ393220 RDT393220:RDV393220 RNP393220:RNR393220 RXL393220:RXN393220 SHH393220:SHJ393220 SRD393220:SRF393220 TAZ393220:TBB393220 TKV393220:TKX393220 TUR393220:TUT393220 UEN393220:UEP393220 UOJ393220:UOL393220 UYF393220:UYH393220 VIB393220:VID393220 VRX393220:VRZ393220 WBT393220:WBV393220 WLP393220:WLR393220 WVL393220:WVN393220 D458756:F458756 IZ458756:JB458756 SV458756:SX458756 ACR458756:ACT458756 AMN458756:AMP458756 AWJ458756:AWL458756 BGF458756:BGH458756 BQB458756:BQD458756 BZX458756:BZZ458756 CJT458756:CJV458756 CTP458756:CTR458756 DDL458756:DDN458756 DNH458756:DNJ458756 DXD458756:DXF458756 EGZ458756:EHB458756 EQV458756:EQX458756 FAR458756:FAT458756 FKN458756:FKP458756 FUJ458756:FUL458756 GEF458756:GEH458756 GOB458756:GOD458756 GXX458756:GXZ458756 HHT458756:HHV458756 HRP458756:HRR458756 IBL458756:IBN458756 ILH458756:ILJ458756 IVD458756:IVF458756 JEZ458756:JFB458756 JOV458756:JOX458756 JYR458756:JYT458756 KIN458756:KIP458756 KSJ458756:KSL458756 LCF458756:LCH458756 LMB458756:LMD458756 LVX458756:LVZ458756 MFT458756:MFV458756 MPP458756:MPR458756 MZL458756:MZN458756 NJH458756:NJJ458756 NTD458756:NTF458756 OCZ458756:ODB458756 OMV458756:OMX458756 OWR458756:OWT458756 PGN458756:PGP458756 PQJ458756:PQL458756 QAF458756:QAH458756 QKB458756:QKD458756 QTX458756:QTZ458756 RDT458756:RDV458756 RNP458756:RNR458756 RXL458756:RXN458756 SHH458756:SHJ458756 SRD458756:SRF458756 TAZ458756:TBB458756 TKV458756:TKX458756 TUR458756:TUT458756 UEN458756:UEP458756 UOJ458756:UOL458756 UYF458756:UYH458756 VIB458756:VID458756 VRX458756:VRZ458756 WBT458756:WBV458756 WLP458756:WLR458756 WVL458756:WVN458756 D524292:F524292 IZ524292:JB524292 SV524292:SX524292 ACR524292:ACT524292 AMN524292:AMP524292 AWJ524292:AWL524292 BGF524292:BGH524292 BQB524292:BQD524292 BZX524292:BZZ524292 CJT524292:CJV524292 CTP524292:CTR524292 DDL524292:DDN524292 DNH524292:DNJ524292 DXD524292:DXF524292 EGZ524292:EHB524292 EQV524292:EQX524292 FAR524292:FAT524292 FKN524292:FKP524292 FUJ524292:FUL524292 GEF524292:GEH524292 GOB524292:GOD524292 GXX524292:GXZ524292 HHT524292:HHV524292 HRP524292:HRR524292 IBL524292:IBN524292 ILH524292:ILJ524292 IVD524292:IVF524292 JEZ524292:JFB524292 JOV524292:JOX524292 JYR524292:JYT524292 KIN524292:KIP524292 KSJ524292:KSL524292 LCF524292:LCH524292 LMB524292:LMD524292 LVX524292:LVZ524292 MFT524292:MFV524292 MPP524292:MPR524292 MZL524292:MZN524292 NJH524292:NJJ524292 NTD524292:NTF524292 OCZ524292:ODB524292 OMV524292:OMX524292 OWR524292:OWT524292 PGN524292:PGP524292 PQJ524292:PQL524292 QAF524292:QAH524292 QKB524292:QKD524292 QTX524292:QTZ524292 RDT524292:RDV524292 RNP524292:RNR524292 RXL524292:RXN524292 SHH524292:SHJ524292 SRD524292:SRF524292 TAZ524292:TBB524292 TKV524292:TKX524292 TUR524292:TUT524292 UEN524292:UEP524292 UOJ524292:UOL524292 UYF524292:UYH524292 VIB524292:VID524292 VRX524292:VRZ524292 WBT524292:WBV524292 WLP524292:WLR524292 WVL524292:WVN524292 D589828:F589828 IZ589828:JB589828 SV589828:SX589828 ACR589828:ACT589828 AMN589828:AMP589828 AWJ589828:AWL589828 BGF589828:BGH589828 BQB589828:BQD589828 BZX589828:BZZ589828 CJT589828:CJV589828 CTP589828:CTR589828 DDL589828:DDN589828 DNH589828:DNJ589828 DXD589828:DXF589828 EGZ589828:EHB589828 EQV589828:EQX589828 FAR589828:FAT589828 FKN589828:FKP589828 FUJ589828:FUL589828 GEF589828:GEH589828 GOB589828:GOD589828 GXX589828:GXZ589828 HHT589828:HHV589828 HRP589828:HRR589828 IBL589828:IBN589828 ILH589828:ILJ589828 IVD589828:IVF589828 JEZ589828:JFB589828 JOV589828:JOX589828 JYR589828:JYT589828 KIN589828:KIP589828 KSJ589828:KSL589828 LCF589828:LCH589828 LMB589828:LMD589828 LVX589828:LVZ589828 MFT589828:MFV589828 MPP589828:MPR589828 MZL589828:MZN589828 NJH589828:NJJ589828 NTD589828:NTF589828 OCZ589828:ODB589828 OMV589828:OMX589828 OWR589828:OWT589828 PGN589828:PGP589828 PQJ589828:PQL589828 QAF589828:QAH589828 QKB589828:QKD589828 QTX589828:QTZ589828 RDT589828:RDV589828 RNP589828:RNR589828 RXL589828:RXN589828 SHH589828:SHJ589828 SRD589828:SRF589828 TAZ589828:TBB589828 TKV589828:TKX589828 TUR589828:TUT589828 UEN589828:UEP589828 UOJ589828:UOL589828 UYF589828:UYH589828 VIB589828:VID589828 VRX589828:VRZ589828 WBT589828:WBV589828 WLP589828:WLR589828 WVL589828:WVN589828 D655364:F655364 IZ655364:JB655364 SV655364:SX655364 ACR655364:ACT655364 AMN655364:AMP655364 AWJ655364:AWL655364 BGF655364:BGH655364 BQB655364:BQD655364 BZX655364:BZZ655364 CJT655364:CJV655364 CTP655364:CTR655364 DDL655364:DDN655364 DNH655364:DNJ655364 DXD655364:DXF655364 EGZ655364:EHB655364 EQV655364:EQX655364 FAR655364:FAT655364 FKN655364:FKP655364 FUJ655364:FUL655364 GEF655364:GEH655364 GOB655364:GOD655364 GXX655364:GXZ655364 HHT655364:HHV655364 HRP655364:HRR655364 IBL655364:IBN655364 ILH655364:ILJ655364 IVD655364:IVF655364 JEZ655364:JFB655364 JOV655364:JOX655364 JYR655364:JYT655364 KIN655364:KIP655364 KSJ655364:KSL655364 LCF655364:LCH655364 LMB655364:LMD655364 LVX655364:LVZ655364 MFT655364:MFV655364 MPP655364:MPR655364 MZL655364:MZN655364 NJH655364:NJJ655364 NTD655364:NTF655364 OCZ655364:ODB655364 OMV655364:OMX655364 OWR655364:OWT655364 PGN655364:PGP655364 PQJ655364:PQL655364 QAF655364:QAH655364 QKB655364:QKD655364 QTX655364:QTZ655364 RDT655364:RDV655364 RNP655364:RNR655364 RXL655364:RXN655364 SHH655364:SHJ655364 SRD655364:SRF655364 TAZ655364:TBB655364 TKV655364:TKX655364 TUR655364:TUT655364 UEN655364:UEP655364 UOJ655364:UOL655364 UYF655364:UYH655364 VIB655364:VID655364 VRX655364:VRZ655364 WBT655364:WBV655364 WLP655364:WLR655364 WVL655364:WVN655364 D720900:F720900 IZ720900:JB720900 SV720900:SX720900 ACR720900:ACT720900 AMN720900:AMP720900 AWJ720900:AWL720900 BGF720900:BGH720900 BQB720900:BQD720900 BZX720900:BZZ720900 CJT720900:CJV720900 CTP720900:CTR720900 DDL720900:DDN720900 DNH720900:DNJ720900 DXD720900:DXF720900 EGZ720900:EHB720900 EQV720900:EQX720900 FAR720900:FAT720900 FKN720900:FKP720900 FUJ720900:FUL720900 GEF720900:GEH720900 GOB720900:GOD720900 GXX720900:GXZ720900 HHT720900:HHV720900 HRP720900:HRR720900 IBL720900:IBN720900 ILH720900:ILJ720900 IVD720900:IVF720900 JEZ720900:JFB720900 JOV720900:JOX720900 JYR720900:JYT720900 KIN720900:KIP720900 KSJ720900:KSL720900 LCF720900:LCH720900 LMB720900:LMD720900 LVX720900:LVZ720900 MFT720900:MFV720900 MPP720900:MPR720900 MZL720900:MZN720900 NJH720900:NJJ720900 NTD720900:NTF720900 OCZ720900:ODB720900 OMV720900:OMX720900 OWR720900:OWT720900 PGN720900:PGP720900 PQJ720900:PQL720900 QAF720900:QAH720900 QKB720900:QKD720900 QTX720900:QTZ720900 RDT720900:RDV720900 RNP720900:RNR720900 RXL720900:RXN720900 SHH720900:SHJ720900 SRD720900:SRF720900 TAZ720900:TBB720900 TKV720900:TKX720900 TUR720900:TUT720900 UEN720900:UEP720900 UOJ720900:UOL720900 UYF720900:UYH720900 VIB720900:VID720900 VRX720900:VRZ720900 WBT720900:WBV720900 WLP720900:WLR720900 WVL720900:WVN720900 D786436:F786436 IZ786436:JB786436 SV786436:SX786436 ACR786436:ACT786436 AMN786436:AMP786436 AWJ786436:AWL786436 BGF786436:BGH786436 BQB786436:BQD786436 BZX786436:BZZ786436 CJT786436:CJV786436 CTP786436:CTR786436 DDL786436:DDN786436 DNH786436:DNJ786436 DXD786436:DXF786436 EGZ786436:EHB786436 EQV786436:EQX786436 FAR786436:FAT786436 FKN786436:FKP786436 FUJ786436:FUL786436 GEF786436:GEH786436 GOB786436:GOD786436 GXX786436:GXZ786436 HHT786436:HHV786436 HRP786436:HRR786436 IBL786436:IBN786436 ILH786436:ILJ786436 IVD786436:IVF786436 JEZ786436:JFB786436 JOV786436:JOX786436 JYR786436:JYT786436 KIN786436:KIP786436 KSJ786436:KSL786436 LCF786436:LCH786436 LMB786436:LMD786436 LVX786436:LVZ786436 MFT786436:MFV786436 MPP786436:MPR786436 MZL786436:MZN786436 NJH786436:NJJ786436 NTD786436:NTF786436 OCZ786436:ODB786436 OMV786436:OMX786436 OWR786436:OWT786436 PGN786436:PGP786436 PQJ786436:PQL786436 QAF786436:QAH786436 QKB786436:QKD786436 QTX786436:QTZ786436 RDT786436:RDV786436 RNP786436:RNR786436 RXL786436:RXN786436 SHH786436:SHJ786436 SRD786436:SRF786436 TAZ786436:TBB786436 TKV786436:TKX786436 TUR786436:TUT786436 UEN786436:UEP786436 UOJ786436:UOL786436 UYF786436:UYH786436 VIB786436:VID786436 VRX786436:VRZ786436 WBT786436:WBV786436 WLP786436:WLR786436 WVL786436:WVN786436 D851972:F851972 IZ851972:JB851972 SV851972:SX851972 ACR851972:ACT851972 AMN851972:AMP851972 AWJ851972:AWL851972 BGF851972:BGH851972 BQB851972:BQD851972 BZX851972:BZZ851972 CJT851972:CJV851972 CTP851972:CTR851972 DDL851972:DDN851972 DNH851972:DNJ851972 DXD851972:DXF851972 EGZ851972:EHB851972 EQV851972:EQX851972 FAR851972:FAT851972 FKN851972:FKP851972 FUJ851972:FUL851972 GEF851972:GEH851972 GOB851972:GOD851972 GXX851972:GXZ851972 HHT851972:HHV851972 HRP851972:HRR851972 IBL851972:IBN851972 ILH851972:ILJ851972 IVD851972:IVF851972 JEZ851972:JFB851972 JOV851972:JOX851972 JYR851972:JYT851972 KIN851972:KIP851972 KSJ851972:KSL851972 LCF851972:LCH851972 LMB851972:LMD851972 LVX851972:LVZ851972 MFT851972:MFV851972 MPP851972:MPR851972 MZL851972:MZN851972 NJH851972:NJJ851972 NTD851972:NTF851972 OCZ851972:ODB851972 OMV851972:OMX851972 OWR851972:OWT851972 PGN851972:PGP851972 PQJ851972:PQL851972 QAF851972:QAH851972 QKB851972:QKD851972 QTX851972:QTZ851972 RDT851972:RDV851972 RNP851972:RNR851972 RXL851972:RXN851972 SHH851972:SHJ851972 SRD851972:SRF851972 TAZ851972:TBB851972 TKV851972:TKX851972 TUR851972:TUT851972 UEN851972:UEP851972 UOJ851972:UOL851972 UYF851972:UYH851972 VIB851972:VID851972 VRX851972:VRZ851972 WBT851972:WBV851972 WLP851972:WLR851972 WVL851972:WVN851972 D917508:F917508 IZ917508:JB917508 SV917508:SX917508 ACR917508:ACT917508 AMN917508:AMP917508 AWJ917508:AWL917508 BGF917508:BGH917508 BQB917508:BQD917508 BZX917508:BZZ917508 CJT917508:CJV917508 CTP917508:CTR917508 DDL917508:DDN917508 DNH917508:DNJ917508 DXD917508:DXF917508 EGZ917508:EHB917508 EQV917508:EQX917508 FAR917508:FAT917508 FKN917508:FKP917508 FUJ917508:FUL917508 GEF917508:GEH917508 GOB917508:GOD917508 GXX917508:GXZ917508 HHT917508:HHV917508 HRP917508:HRR917508 IBL917508:IBN917508 ILH917508:ILJ917508 IVD917508:IVF917508 JEZ917508:JFB917508 JOV917508:JOX917508 JYR917508:JYT917508 KIN917508:KIP917508 KSJ917508:KSL917508 LCF917508:LCH917508 LMB917508:LMD917508 LVX917508:LVZ917508 MFT917508:MFV917508 MPP917508:MPR917508 MZL917508:MZN917508 NJH917508:NJJ917508 NTD917508:NTF917508 OCZ917508:ODB917508 OMV917508:OMX917508 OWR917508:OWT917508 PGN917508:PGP917508 PQJ917508:PQL917508 QAF917508:QAH917508 QKB917508:QKD917508 QTX917508:QTZ917508 RDT917508:RDV917508 RNP917508:RNR917508 RXL917508:RXN917508 SHH917508:SHJ917508 SRD917508:SRF917508 TAZ917508:TBB917508 TKV917508:TKX917508 TUR917508:TUT917508 UEN917508:UEP917508 UOJ917508:UOL917508 UYF917508:UYH917508 VIB917508:VID917508 VRX917508:VRZ917508 WBT917508:WBV917508 WLP917508:WLR917508 WVL917508:WVN917508 D983044:F983044 IZ983044:JB983044 SV983044:SX983044 ACR983044:ACT983044 AMN983044:AMP983044 AWJ983044:AWL983044 BGF983044:BGH983044 BQB983044:BQD983044 BZX983044:BZZ983044 CJT983044:CJV983044 CTP983044:CTR983044 DDL983044:DDN983044 DNH983044:DNJ983044 DXD983044:DXF983044 EGZ983044:EHB983044 EQV983044:EQX983044 FAR983044:FAT983044 FKN983044:FKP983044 FUJ983044:FUL983044 GEF983044:GEH983044 GOB983044:GOD983044 GXX983044:GXZ983044 HHT983044:HHV983044 HRP983044:HRR983044 IBL983044:IBN983044 ILH983044:ILJ983044 IVD983044:IVF983044 JEZ983044:JFB983044 JOV983044:JOX983044 JYR983044:JYT983044 KIN983044:KIP983044 KSJ983044:KSL983044 LCF983044:LCH983044 LMB983044:LMD983044 LVX983044:LVZ983044 MFT983044:MFV983044 MPP983044:MPR983044 MZL983044:MZN983044 NJH983044:NJJ983044 NTD983044:NTF983044 OCZ983044:ODB983044 OMV983044:OMX983044 OWR983044:OWT983044 PGN983044:PGP983044 PQJ983044:PQL983044 QAF983044:QAH983044 QKB983044:QKD983044 QTX983044:QTZ983044 RDT983044:RDV983044 RNP983044:RNR983044 RXL983044:RXN983044 SHH983044:SHJ983044 SRD983044:SRF983044 TAZ983044:TBB983044 TKV983044:TKX983044 TUR983044:TUT983044 UEN983044:UEP983044 UOJ983044:UOL983044 UYF983044:UYH983044 VIB983044:VID983044 VRX983044:VRZ983044 WBT983044:WBV983044 WLP983044:WLR983044 WVL983044:WVN983044"/>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39:F65539 IZ65539:JB65539 SV65539:SX65539 ACR65539:ACT65539 AMN65539:AMP65539 AWJ65539:AWL65539 BGF65539:BGH65539 BQB65539:BQD65539 BZX65539:BZZ65539 CJT65539:CJV65539 CTP65539:CTR65539 DDL65539:DDN65539 DNH65539:DNJ65539 DXD65539:DXF65539 EGZ65539:EHB65539 EQV65539:EQX65539 FAR65539:FAT65539 FKN65539:FKP65539 FUJ65539:FUL65539 GEF65539:GEH65539 GOB65539:GOD65539 GXX65539:GXZ65539 HHT65539:HHV65539 HRP65539:HRR65539 IBL65539:IBN65539 ILH65539:ILJ65539 IVD65539:IVF65539 JEZ65539:JFB65539 JOV65539:JOX65539 JYR65539:JYT65539 KIN65539:KIP65539 KSJ65539:KSL65539 LCF65539:LCH65539 LMB65539:LMD65539 LVX65539:LVZ65539 MFT65539:MFV65539 MPP65539:MPR65539 MZL65539:MZN65539 NJH65539:NJJ65539 NTD65539:NTF65539 OCZ65539:ODB65539 OMV65539:OMX65539 OWR65539:OWT65539 PGN65539:PGP65539 PQJ65539:PQL65539 QAF65539:QAH65539 QKB65539:QKD65539 QTX65539:QTZ65539 RDT65539:RDV65539 RNP65539:RNR65539 RXL65539:RXN65539 SHH65539:SHJ65539 SRD65539:SRF65539 TAZ65539:TBB65539 TKV65539:TKX65539 TUR65539:TUT65539 UEN65539:UEP65539 UOJ65539:UOL65539 UYF65539:UYH65539 VIB65539:VID65539 VRX65539:VRZ65539 WBT65539:WBV65539 WLP65539:WLR65539 WVL65539:WVN65539 D131075:F131075 IZ131075:JB131075 SV131075:SX131075 ACR131075:ACT131075 AMN131075:AMP131075 AWJ131075:AWL131075 BGF131075:BGH131075 BQB131075:BQD131075 BZX131075:BZZ131075 CJT131075:CJV131075 CTP131075:CTR131075 DDL131075:DDN131075 DNH131075:DNJ131075 DXD131075:DXF131075 EGZ131075:EHB131075 EQV131075:EQX131075 FAR131075:FAT131075 FKN131075:FKP131075 FUJ131075:FUL131075 GEF131075:GEH131075 GOB131075:GOD131075 GXX131075:GXZ131075 HHT131075:HHV131075 HRP131075:HRR131075 IBL131075:IBN131075 ILH131075:ILJ131075 IVD131075:IVF131075 JEZ131075:JFB131075 JOV131075:JOX131075 JYR131075:JYT131075 KIN131075:KIP131075 KSJ131075:KSL131075 LCF131075:LCH131075 LMB131075:LMD131075 LVX131075:LVZ131075 MFT131075:MFV131075 MPP131075:MPR131075 MZL131075:MZN131075 NJH131075:NJJ131075 NTD131075:NTF131075 OCZ131075:ODB131075 OMV131075:OMX131075 OWR131075:OWT131075 PGN131075:PGP131075 PQJ131075:PQL131075 QAF131075:QAH131075 QKB131075:QKD131075 QTX131075:QTZ131075 RDT131075:RDV131075 RNP131075:RNR131075 RXL131075:RXN131075 SHH131075:SHJ131075 SRD131075:SRF131075 TAZ131075:TBB131075 TKV131075:TKX131075 TUR131075:TUT131075 UEN131075:UEP131075 UOJ131075:UOL131075 UYF131075:UYH131075 VIB131075:VID131075 VRX131075:VRZ131075 WBT131075:WBV131075 WLP131075:WLR131075 WVL131075:WVN131075 D196611:F196611 IZ196611:JB196611 SV196611:SX196611 ACR196611:ACT196611 AMN196611:AMP196611 AWJ196611:AWL196611 BGF196611:BGH196611 BQB196611:BQD196611 BZX196611:BZZ196611 CJT196611:CJV196611 CTP196611:CTR196611 DDL196611:DDN196611 DNH196611:DNJ196611 DXD196611:DXF196611 EGZ196611:EHB196611 EQV196611:EQX196611 FAR196611:FAT196611 FKN196611:FKP196611 FUJ196611:FUL196611 GEF196611:GEH196611 GOB196611:GOD196611 GXX196611:GXZ196611 HHT196611:HHV196611 HRP196611:HRR196611 IBL196611:IBN196611 ILH196611:ILJ196611 IVD196611:IVF196611 JEZ196611:JFB196611 JOV196611:JOX196611 JYR196611:JYT196611 KIN196611:KIP196611 KSJ196611:KSL196611 LCF196611:LCH196611 LMB196611:LMD196611 LVX196611:LVZ196611 MFT196611:MFV196611 MPP196611:MPR196611 MZL196611:MZN196611 NJH196611:NJJ196611 NTD196611:NTF196611 OCZ196611:ODB196611 OMV196611:OMX196611 OWR196611:OWT196611 PGN196611:PGP196611 PQJ196611:PQL196611 QAF196611:QAH196611 QKB196611:QKD196611 QTX196611:QTZ196611 RDT196611:RDV196611 RNP196611:RNR196611 RXL196611:RXN196611 SHH196611:SHJ196611 SRD196611:SRF196611 TAZ196611:TBB196611 TKV196611:TKX196611 TUR196611:TUT196611 UEN196611:UEP196611 UOJ196611:UOL196611 UYF196611:UYH196611 VIB196611:VID196611 VRX196611:VRZ196611 WBT196611:WBV196611 WLP196611:WLR196611 WVL196611:WVN196611 D262147:F262147 IZ262147:JB262147 SV262147:SX262147 ACR262147:ACT262147 AMN262147:AMP262147 AWJ262147:AWL262147 BGF262147:BGH262147 BQB262147:BQD262147 BZX262147:BZZ262147 CJT262147:CJV262147 CTP262147:CTR262147 DDL262147:DDN262147 DNH262147:DNJ262147 DXD262147:DXF262147 EGZ262147:EHB262147 EQV262147:EQX262147 FAR262147:FAT262147 FKN262147:FKP262147 FUJ262147:FUL262147 GEF262147:GEH262147 GOB262147:GOD262147 GXX262147:GXZ262147 HHT262147:HHV262147 HRP262147:HRR262147 IBL262147:IBN262147 ILH262147:ILJ262147 IVD262147:IVF262147 JEZ262147:JFB262147 JOV262147:JOX262147 JYR262147:JYT262147 KIN262147:KIP262147 KSJ262147:KSL262147 LCF262147:LCH262147 LMB262147:LMD262147 LVX262147:LVZ262147 MFT262147:MFV262147 MPP262147:MPR262147 MZL262147:MZN262147 NJH262147:NJJ262147 NTD262147:NTF262147 OCZ262147:ODB262147 OMV262147:OMX262147 OWR262147:OWT262147 PGN262147:PGP262147 PQJ262147:PQL262147 QAF262147:QAH262147 QKB262147:QKD262147 QTX262147:QTZ262147 RDT262147:RDV262147 RNP262147:RNR262147 RXL262147:RXN262147 SHH262147:SHJ262147 SRD262147:SRF262147 TAZ262147:TBB262147 TKV262147:TKX262147 TUR262147:TUT262147 UEN262147:UEP262147 UOJ262147:UOL262147 UYF262147:UYH262147 VIB262147:VID262147 VRX262147:VRZ262147 WBT262147:WBV262147 WLP262147:WLR262147 WVL262147:WVN262147 D327683:F327683 IZ327683:JB327683 SV327683:SX327683 ACR327683:ACT327683 AMN327683:AMP327683 AWJ327683:AWL327683 BGF327683:BGH327683 BQB327683:BQD327683 BZX327683:BZZ327683 CJT327683:CJV327683 CTP327683:CTR327683 DDL327683:DDN327683 DNH327683:DNJ327683 DXD327683:DXF327683 EGZ327683:EHB327683 EQV327683:EQX327683 FAR327683:FAT327683 FKN327683:FKP327683 FUJ327683:FUL327683 GEF327683:GEH327683 GOB327683:GOD327683 GXX327683:GXZ327683 HHT327683:HHV327683 HRP327683:HRR327683 IBL327683:IBN327683 ILH327683:ILJ327683 IVD327683:IVF327683 JEZ327683:JFB327683 JOV327683:JOX327683 JYR327683:JYT327683 KIN327683:KIP327683 KSJ327683:KSL327683 LCF327683:LCH327683 LMB327683:LMD327683 LVX327683:LVZ327683 MFT327683:MFV327683 MPP327683:MPR327683 MZL327683:MZN327683 NJH327683:NJJ327683 NTD327683:NTF327683 OCZ327683:ODB327683 OMV327683:OMX327683 OWR327683:OWT327683 PGN327683:PGP327683 PQJ327683:PQL327683 QAF327683:QAH327683 QKB327683:QKD327683 QTX327683:QTZ327683 RDT327683:RDV327683 RNP327683:RNR327683 RXL327683:RXN327683 SHH327683:SHJ327683 SRD327683:SRF327683 TAZ327683:TBB327683 TKV327683:TKX327683 TUR327683:TUT327683 UEN327683:UEP327683 UOJ327683:UOL327683 UYF327683:UYH327683 VIB327683:VID327683 VRX327683:VRZ327683 WBT327683:WBV327683 WLP327683:WLR327683 WVL327683:WVN327683 D393219:F393219 IZ393219:JB393219 SV393219:SX393219 ACR393219:ACT393219 AMN393219:AMP393219 AWJ393219:AWL393219 BGF393219:BGH393219 BQB393219:BQD393219 BZX393219:BZZ393219 CJT393219:CJV393219 CTP393219:CTR393219 DDL393219:DDN393219 DNH393219:DNJ393219 DXD393219:DXF393219 EGZ393219:EHB393219 EQV393219:EQX393219 FAR393219:FAT393219 FKN393219:FKP393219 FUJ393219:FUL393219 GEF393219:GEH393219 GOB393219:GOD393219 GXX393219:GXZ393219 HHT393219:HHV393219 HRP393219:HRR393219 IBL393219:IBN393219 ILH393219:ILJ393219 IVD393219:IVF393219 JEZ393219:JFB393219 JOV393219:JOX393219 JYR393219:JYT393219 KIN393219:KIP393219 KSJ393219:KSL393219 LCF393219:LCH393219 LMB393219:LMD393219 LVX393219:LVZ393219 MFT393219:MFV393219 MPP393219:MPR393219 MZL393219:MZN393219 NJH393219:NJJ393219 NTD393219:NTF393219 OCZ393219:ODB393219 OMV393219:OMX393219 OWR393219:OWT393219 PGN393219:PGP393219 PQJ393219:PQL393219 QAF393219:QAH393219 QKB393219:QKD393219 QTX393219:QTZ393219 RDT393219:RDV393219 RNP393219:RNR393219 RXL393219:RXN393219 SHH393219:SHJ393219 SRD393219:SRF393219 TAZ393219:TBB393219 TKV393219:TKX393219 TUR393219:TUT393219 UEN393219:UEP393219 UOJ393219:UOL393219 UYF393219:UYH393219 VIB393219:VID393219 VRX393219:VRZ393219 WBT393219:WBV393219 WLP393219:WLR393219 WVL393219:WVN393219 D458755:F458755 IZ458755:JB458755 SV458755:SX458755 ACR458755:ACT458755 AMN458755:AMP458755 AWJ458755:AWL458755 BGF458755:BGH458755 BQB458755:BQD458755 BZX458755:BZZ458755 CJT458755:CJV458755 CTP458755:CTR458755 DDL458755:DDN458755 DNH458755:DNJ458755 DXD458755:DXF458755 EGZ458755:EHB458755 EQV458755:EQX458755 FAR458755:FAT458755 FKN458755:FKP458755 FUJ458755:FUL458755 GEF458755:GEH458755 GOB458755:GOD458755 GXX458755:GXZ458755 HHT458755:HHV458755 HRP458755:HRR458755 IBL458755:IBN458755 ILH458755:ILJ458755 IVD458755:IVF458755 JEZ458755:JFB458755 JOV458755:JOX458755 JYR458755:JYT458755 KIN458755:KIP458755 KSJ458755:KSL458755 LCF458755:LCH458755 LMB458755:LMD458755 LVX458755:LVZ458755 MFT458755:MFV458755 MPP458755:MPR458755 MZL458755:MZN458755 NJH458755:NJJ458755 NTD458755:NTF458755 OCZ458755:ODB458755 OMV458755:OMX458755 OWR458755:OWT458755 PGN458755:PGP458755 PQJ458755:PQL458755 QAF458755:QAH458755 QKB458755:QKD458755 QTX458755:QTZ458755 RDT458755:RDV458755 RNP458755:RNR458755 RXL458755:RXN458755 SHH458755:SHJ458755 SRD458755:SRF458755 TAZ458755:TBB458755 TKV458755:TKX458755 TUR458755:TUT458755 UEN458755:UEP458755 UOJ458755:UOL458755 UYF458755:UYH458755 VIB458755:VID458755 VRX458755:VRZ458755 WBT458755:WBV458755 WLP458755:WLR458755 WVL458755:WVN458755 D524291:F524291 IZ524291:JB524291 SV524291:SX524291 ACR524291:ACT524291 AMN524291:AMP524291 AWJ524291:AWL524291 BGF524291:BGH524291 BQB524291:BQD524291 BZX524291:BZZ524291 CJT524291:CJV524291 CTP524291:CTR524291 DDL524291:DDN524291 DNH524291:DNJ524291 DXD524291:DXF524291 EGZ524291:EHB524291 EQV524291:EQX524291 FAR524291:FAT524291 FKN524291:FKP524291 FUJ524291:FUL524291 GEF524291:GEH524291 GOB524291:GOD524291 GXX524291:GXZ524291 HHT524291:HHV524291 HRP524291:HRR524291 IBL524291:IBN524291 ILH524291:ILJ524291 IVD524291:IVF524291 JEZ524291:JFB524291 JOV524291:JOX524291 JYR524291:JYT524291 KIN524291:KIP524291 KSJ524291:KSL524291 LCF524291:LCH524291 LMB524291:LMD524291 LVX524291:LVZ524291 MFT524291:MFV524291 MPP524291:MPR524291 MZL524291:MZN524291 NJH524291:NJJ524291 NTD524291:NTF524291 OCZ524291:ODB524291 OMV524291:OMX524291 OWR524291:OWT524291 PGN524291:PGP524291 PQJ524291:PQL524291 QAF524291:QAH524291 QKB524291:QKD524291 QTX524291:QTZ524291 RDT524291:RDV524291 RNP524291:RNR524291 RXL524291:RXN524291 SHH524291:SHJ524291 SRD524291:SRF524291 TAZ524291:TBB524291 TKV524291:TKX524291 TUR524291:TUT524291 UEN524291:UEP524291 UOJ524291:UOL524291 UYF524291:UYH524291 VIB524291:VID524291 VRX524291:VRZ524291 WBT524291:WBV524291 WLP524291:WLR524291 WVL524291:WVN524291 D589827:F589827 IZ589827:JB589827 SV589827:SX589827 ACR589827:ACT589827 AMN589827:AMP589827 AWJ589827:AWL589827 BGF589827:BGH589827 BQB589827:BQD589827 BZX589827:BZZ589827 CJT589827:CJV589827 CTP589827:CTR589827 DDL589827:DDN589827 DNH589827:DNJ589827 DXD589827:DXF589827 EGZ589827:EHB589827 EQV589827:EQX589827 FAR589827:FAT589827 FKN589827:FKP589827 FUJ589827:FUL589827 GEF589827:GEH589827 GOB589827:GOD589827 GXX589827:GXZ589827 HHT589827:HHV589827 HRP589827:HRR589827 IBL589827:IBN589827 ILH589827:ILJ589827 IVD589827:IVF589827 JEZ589827:JFB589827 JOV589827:JOX589827 JYR589827:JYT589827 KIN589827:KIP589827 KSJ589827:KSL589827 LCF589827:LCH589827 LMB589827:LMD589827 LVX589827:LVZ589827 MFT589827:MFV589827 MPP589827:MPR589827 MZL589827:MZN589827 NJH589827:NJJ589827 NTD589827:NTF589827 OCZ589827:ODB589827 OMV589827:OMX589827 OWR589827:OWT589827 PGN589827:PGP589827 PQJ589827:PQL589827 QAF589827:QAH589827 QKB589827:QKD589827 QTX589827:QTZ589827 RDT589827:RDV589827 RNP589827:RNR589827 RXL589827:RXN589827 SHH589827:SHJ589827 SRD589827:SRF589827 TAZ589827:TBB589827 TKV589827:TKX589827 TUR589827:TUT589827 UEN589827:UEP589827 UOJ589827:UOL589827 UYF589827:UYH589827 VIB589827:VID589827 VRX589827:VRZ589827 WBT589827:WBV589827 WLP589827:WLR589827 WVL589827:WVN589827 D655363:F655363 IZ655363:JB655363 SV655363:SX655363 ACR655363:ACT655363 AMN655363:AMP655363 AWJ655363:AWL655363 BGF655363:BGH655363 BQB655363:BQD655363 BZX655363:BZZ655363 CJT655363:CJV655363 CTP655363:CTR655363 DDL655363:DDN655363 DNH655363:DNJ655363 DXD655363:DXF655363 EGZ655363:EHB655363 EQV655363:EQX655363 FAR655363:FAT655363 FKN655363:FKP655363 FUJ655363:FUL655363 GEF655363:GEH655363 GOB655363:GOD655363 GXX655363:GXZ655363 HHT655363:HHV655363 HRP655363:HRR655363 IBL655363:IBN655363 ILH655363:ILJ655363 IVD655363:IVF655363 JEZ655363:JFB655363 JOV655363:JOX655363 JYR655363:JYT655363 KIN655363:KIP655363 KSJ655363:KSL655363 LCF655363:LCH655363 LMB655363:LMD655363 LVX655363:LVZ655363 MFT655363:MFV655363 MPP655363:MPR655363 MZL655363:MZN655363 NJH655363:NJJ655363 NTD655363:NTF655363 OCZ655363:ODB655363 OMV655363:OMX655363 OWR655363:OWT655363 PGN655363:PGP655363 PQJ655363:PQL655363 QAF655363:QAH655363 QKB655363:QKD655363 QTX655363:QTZ655363 RDT655363:RDV655363 RNP655363:RNR655363 RXL655363:RXN655363 SHH655363:SHJ655363 SRD655363:SRF655363 TAZ655363:TBB655363 TKV655363:TKX655363 TUR655363:TUT655363 UEN655363:UEP655363 UOJ655363:UOL655363 UYF655363:UYH655363 VIB655363:VID655363 VRX655363:VRZ655363 WBT655363:WBV655363 WLP655363:WLR655363 WVL655363:WVN655363 D720899:F720899 IZ720899:JB720899 SV720899:SX720899 ACR720899:ACT720899 AMN720899:AMP720899 AWJ720899:AWL720899 BGF720899:BGH720899 BQB720899:BQD720899 BZX720899:BZZ720899 CJT720899:CJV720899 CTP720899:CTR720899 DDL720899:DDN720899 DNH720899:DNJ720899 DXD720899:DXF720899 EGZ720899:EHB720899 EQV720899:EQX720899 FAR720899:FAT720899 FKN720899:FKP720899 FUJ720899:FUL720899 GEF720899:GEH720899 GOB720899:GOD720899 GXX720899:GXZ720899 HHT720899:HHV720899 HRP720899:HRR720899 IBL720899:IBN720899 ILH720899:ILJ720899 IVD720899:IVF720899 JEZ720899:JFB720899 JOV720899:JOX720899 JYR720899:JYT720899 KIN720899:KIP720899 KSJ720899:KSL720899 LCF720899:LCH720899 LMB720899:LMD720899 LVX720899:LVZ720899 MFT720899:MFV720899 MPP720899:MPR720899 MZL720899:MZN720899 NJH720899:NJJ720899 NTD720899:NTF720899 OCZ720899:ODB720899 OMV720899:OMX720899 OWR720899:OWT720899 PGN720899:PGP720899 PQJ720899:PQL720899 QAF720899:QAH720899 QKB720899:QKD720899 QTX720899:QTZ720899 RDT720899:RDV720899 RNP720899:RNR720899 RXL720899:RXN720899 SHH720899:SHJ720899 SRD720899:SRF720899 TAZ720899:TBB720899 TKV720899:TKX720899 TUR720899:TUT720899 UEN720899:UEP720899 UOJ720899:UOL720899 UYF720899:UYH720899 VIB720899:VID720899 VRX720899:VRZ720899 WBT720899:WBV720899 WLP720899:WLR720899 WVL720899:WVN720899 D786435:F786435 IZ786435:JB786435 SV786435:SX786435 ACR786435:ACT786435 AMN786435:AMP786435 AWJ786435:AWL786435 BGF786435:BGH786435 BQB786435:BQD786435 BZX786435:BZZ786435 CJT786435:CJV786435 CTP786435:CTR786435 DDL786435:DDN786435 DNH786435:DNJ786435 DXD786435:DXF786435 EGZ786435:EHB786435 EQV786435:EQX786435 FAR786435:FAT786435 FKN786435:FKP786435 FUJ786435:FUL786435 GEF786435:GEH786435 GOB786435:GOD786435 GXX786435:GXZ786435 HHT786435:HHV786435 HRP786435:HRR786435 IBL786435:IBN786435 ILH786435:ILJ786435 IVD786435:IVF786435 JEZ786435:JFB786435 JOV786435:JOX786435 JYR786435:JYT786435 KIN786435:KIP786435 KSJ786435:KSL786435 LCF786435:LCH786435 LMB786435:LMD786435 LVX786435:LVZ786435 MFT786435:MFV786435 MPP786435:MPR786435 MZL786435:MZN786435 NJH786435:NJJ786435 NTD786435:NTF786435 OCZ786435:ODB786435 OMV786435:OMX786435 OWR786435:OWT786435 PGN786435:PGP786435 PQJ786435:PQL786435 QAF786435:QAH786435 QKB786435:QKD786435 QTX786435:QTZ786435 RDT786435:RDV786435 RNP786435:RNR786435 RXL786435:RXN786435 SHH786435:SHJ786435 SRD786435:SRF786435 TAZ786435:TBB786435 TKV786435:TKX786435 TUR786435:TUT786435 UEN786435:UEP786435 UOJ786435:UOL786435 UYF786435:UYH786435 VIB786435:VID786435 VRX786435:VRZ786435 WBT786435:WBV786435 WLP786435:WLR786435 WVL786435:WVN786435 D851971:F851971 IZ851971:JB851971 SV851971:SX851971 ACR851971:ACT851971 AMN851971:AMP851971 AWJ851971:AWL851971 BGF851971:BGH851971 BQB851971:BQD851971 BZX851971:BZZ851971 CJT851971:CJV851971 CTP851971:CTR851971 DDL851971:DDN851971 DNH851971:DNJ851971 DXD851971:DXF851971 EGZ851971:EHB851971 EQV851971:EQX851971 FAR851971:FAT851971 FKN851971:FKP851971 FUJ851971:FUL851971 GEF851971:GEH851971 GOB851971:GOD851971 GXX851971:GXZ851971 HHT851971:HHV851971 HRP851971:HRR851971 IBL851971:IBN851971 ILH851971:ILJ851971 IVD851971:IVF851971 JEZ851971:JFB851971 JOV851971:JOX851971 JYR851971:JYT851971 KIN851971:KIP851971 KSJ851971:KSL851971 LCF851971:LCH851971 LMB851971:LMD851971 LVX851971:LVZ851971 MFT851971:MFV851971 MPP851971:MPR851971 MZL851971:MZN851971 NJH851971:NJJ851971 NTD851971:NTF851971 OCZ851971:ODB851971 OMV851971:OMX851971 OWR851971:OWT851971 PGN851971:PGP851971 PQJ851971:PQL851971 QAF851971:QAH851971 QKB851971:QKD851971 QTX851971:QTZ851971 RDT851971:RDV851971 RNP851971:RNR851971 RXL851971:RXN851971 SHH851971:SHJ851971 SRD851971:SRF851971 TAZ851971:TBB851971 TKV851971:TKX851971 TUR851971:TUT851971 UEN851971:UEP851971 UOJ851971:UOL851971 UYF851971:UYH851971 VIB851971:VID851971 VRX851971:VRZ851971 WBT851971:WBV851971 WLP851971:WLR851971 WVL851971:WVN851971 D917507:F917507 IZ917507:JB917507 SV917507:SX917507 ACR917507:ACT917507 AMN917507:AMP917507 AWJ917507:AWL917507 BGF917507:BGH917507 BQB917507:BQD917507 BZX917507:BZZ917507 CJT917507:CJV917507 CTP917507:CTR917507 DDL917507:DDN917507 DNH917507:DNJ917507 DXD917507:DXF917507 EGZ917507:EHB917507 EQV917507:EQX917507 FAR917507:FAT917507 FKN917507:FKP917507 FUJ917507:FUL917507 GEF917507:GEH917507 GOB917507:GOD917507 GXX917507:GXZ917507 HHT917507:HHV917507 HRP917507:HRR917507 IBL917507:IBN917507 ILH917507:ILJ917507 IVD917507:IVF917507 JEZ917507:JFB917507 JOV917507:JOX917507 JYR917507:JYT917507 KIN917507:KIP917507 KSJ917507:KSL917507 LCF917507:LCH917507 LMB917507:LMD917507 LVX917507:LVZ917507 MFT917507:MFV917507 MPP917507:MPR917507 MZL917507:MZN917507 NJH917507:NJJ917507 NTD917507:NTF917507 OCZ917507:ODB917507 OMV917507:OMX917507 OWR917507:OWT917507 PGN917507:PGP917507 PQJ917507:PQL917507 QAF917507:QAH917507 QKB917507:QKD917507 QTX917507:QTZ917507 RDT917507:RDV917507 RNP917507:RNR917507 RXL917507:RXN917507 SHH917507:SHJ917507 SRD917507:SRF917507 TAZ917507:TBB917507 TKV917507:TKX917507 TUR917507:TUT917507 UEN917507:UEP917507 UOJ917507:UOL917507 UYF917507:UYH917507 VIB917507:VID917507 VRX917507:VRZ917507 WBT917507:WBV917507 WLP917507:WLR917507 WVL917507:WVN917507 D983043:F983043 IZ983043:JB983043 SV983043:SX983043 ACR983043:ACT983043 AMN983043:AMP983043 AWJ983043:AWL983043 BGF983043:BGH983043 BQB983043:BQD983043 BZX983043:BZZ983043 CJT983043:CJV983043 CTP983043:CTR983043 DDL983043:DDN983043 DNH983043:DNJ983043 DXD983043:DXF983043 EGZ983043:EHB983043 EQV983043:EQX983043 FAR983043:FAT983043 FKN983043:FKP983043 FUJ983043:FUL983043 GEF983043:GEH983043 GOB983043:GOD983043 GXX983043:GXZ983043 HHT983043:HHV983043 HRP983043:HRR983043 IBL983043:IBN983043 ILH983043:ILJ983043 IVD983043:IVF983043 JEZ983043:JFB983043 JOV983043:JOX983043 JYR983043:JYT983043 KIN983043:KIP983043 KSJ983043:KSL983043 LCF983043:LCH983043 LMB983043:LMD983043 LVX983043:LVZ983043 MFT983043:MFV983043 MPP983043:MPR983043 MZL983043:MZN983043 NJH983043:NJJ983043 NTD983043:NTF983043 OCZ983043:ODB983043 OMV983043:OMX983043 OWR983043:OWT983043 PGN983043:PGP983043 PQJ983043:PQL983043 QAF983043:QAH983043 QKB983043:QKD983043 QTX983043:QTZ983043 RDT983043:RDV983043 RNP983043:RNR983043 RXL983043:RXN983043 SHH983043:SHJ983043 SRD983043:SRF983043 TAZ983043:TBB983043 TKV983043:TKX983043 TUR983043:TUT983043 UEN983043:UEP983043 UOJ983043:UOL983043 UYF983043:UYH983043 VIB983043:VID983043 VRX983043:VRZ983043 WBT983043:WBV983043 WLP983043:WLR983043 WVL983043:WVN983043"/>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4"/>
  <sheetViews>
    <sheetView zoomScaleNormal="100" workbookViewId="0">
      <pane ySplit="9" topLeftCell="A10" activePane="bottomLeft" state="frozen"/>
      <selection pane="bottomLeft" activeCell="D10" sqref="D10"/>
    </sheetView>
  </sheetViews>
  <sheetFormatPr defaultColWidth="9" defaultRowHeight="13.2"/>
  <cols>
    <col min="1" max="1" width="0" style="1" hidden="1" customWidth="1"/>
    <col min="2" max="2" width="4.44140625" style="1" bestFit="1" customWidth="1"/>
    <col min="3" max="3" width="9" style="1"/>
    <col min="4" max="5" width="17.44140625" style="1" customWidth="1"/>
    <col min="6" max="6" width="12.44140625" style="1" customWidth="1"/>
    <col min="7" max="8" width="5.44140625" style="1" bestFit="1" customWidth="1"/>
    <col min="9" max="9" width="5.5546875" style="1" bestFit="1" customWidth="1"/>
    <col min="10" max="10" width="9" style="1"/>
    <col min="11" max="11" width="0" style="1" hidden="1" customWidth="1"/>
    <col min="12" max="13" width="9" style="1" hidden="1" customWidth="1"/>
    <col min="14" max="14" width="13.88671875" style="2" hidden="1" customWidth="1"/>
    <col min="15" max="15" width="13.88671875" style="1" hidden="1" customWidth="1"/>
    <col min="16" max="16" width="9" style="1" hidden="1" customWidth="1"/>
    <col min="17" max="17" width="6.44140625" style="1" hidden="1" customWidth="1"/>
    <col min="18" max="19" width="16.109375" style="1" hidden="1" customWidth="1"/>
    <col min="20" max="21" width="5.44140625" style="1" hidden="1" customWidth="1"/>
    <col min="22" max="22" width="9.44140625" style="4" hidden="1" customWidth="1"/>
    <col min="23" max="23" width="6.44140625" style="1" hidden="1" customWidth="1"/>
    <col min="24" max="25" width="16.109375" style="1" hidden="1" customWidth="1"/>
    <col min="26" max="27" width="5.44140625" style="1" hidden="1" customWidth="1"/>
    <col min="28" max="28" width="9.44140625" style="1" hidden="1" customWidth="1"/>
    <col min="29" max="36" width="9" style="1" hidden="1" customWidth="1"/>
    <col min="37" max="53" width="9" style="1" customWidth="1"/>
    <col min="54" max="16384" width="9" style="1"/>
  </cols>
  <sheetData>
    <row r="1" spans="1:36" ht="16.2">
      <c r="B1" s="6" t="s">
        <v>62</v>
      </c>
    </row>
    <row r="2" spans="1:36">
      <c r="B2" s="3"/>
    </row>
    <row r="3" spans="1:36" ht="13.8" thickBot="1">
      <c r="B3" s="3"/>
      <c r="C3" s="50"/>
      <c r="D3" s="12"/>
      <c r="E3" s="12"/>
      <c r="F3" s="12"/>
      <c r="G3" s="12"/>
      <c r="H3" s="12"/>
      <c r="I3" s="168" t="s">
        <v>91</v>
      </c>
      <c r="J3" s="168"/>
    </row>
    <row r="4" spans="1:36" ht="13.8" thickBot="1">
      <c r="B4" s="3"/>
      <c r="C4" s="50"/>
      <c r="D4" s="12"/>
      <c r="E4" s="12"/>
      <c r="F4" s="12"/>
      <c r="G4" s="12"/>
      <c r="H4" s="12"/>
      <c r="I4" s="53"/>
      <c r="J4" s="52" t="s">
        <v>92</v>
      </c>
    </row>
    <row r="5" spans="1:36">
      <c r="B5" s="3"/>
      <c r="C5" s="26"/>
      <c r="D5" s="12"/>
      <c r="E5" s="12"/>
      <c r="F5" s="12"/>
      <c r="G5" s="12"/>
      <c r="H5" s="12"/>
      <c r="I5" s="54" t="s">
        <v>93</v>
      </c>
      <c r="J5" s="74"/>
    </row>
    <row r="6" spans="1:36" ht="13.8" thickBot="1">
      <c r="B6" s="3"/>
      <c r="C6" s="26"/>
      <c r="D6" s="12"/>
      <c r="E6" s="12"/>
      <c r="F6" s="12"/>
      <c r="G6" s="12"/>
      <c r="H6" s="12"/>
      <c r="I6" s="55" t="s">
        <v>94</v>
      </c>
      <c r="J6" s="75"/>
    </row>
    <row r="7" spans="1:36" ht="13.8" thickBot="1"/>
    <row r="8" spans="1:36" ht="36.75" customHeight="1">
      <c r="B8" s="13"/>
      <c r="C8" s="17" t="s">
        <v>72</v>
      </c>
      <c r="D8" s="17" t="s">
        <v>82</v>
      </c>
      <c r="E8" s="17" t="s">
        <v>83</v>
      </c>
      <c r="F8" s="77"/>
      <c r="G8" s="14" t="s">
        <v>38</v>
      </c>
      <c r="H8" s="15" t="s">
        <v>39</v>
      </c>
      <c r="I8" s="78"/>
      <c r="J8" s="16" t="s">
        <v>43</v>
      </c>
    </row>
    <row r="9" spans="1:36" ht="13.8" thickBot="1">
      <c r="B9" s="93" t="s">
        <v>41</v>
      </c>
      <c r="C9" s="94" t="s">
        <v>147</v>
      </c>
      <c r="D9" s="94" t="s">
        <v>42</v>
      </c>
      <c r="E9" s="94" t="s">
        <v>69</v>
      </c>
      <c r="F9" s="95"/>
      <c r="G9" s="94" t="s">
        <v>2</v>
      </c>
      <c r="H9" s="96">
        <v>2</v>
      </c>
      <c r="I9" s="97"/>
      <c r="J9" s="98" t="s">
        <v>47</v>
      </c>
      <c r="Q9" s="4" t="s">
        <v>60</v>
      </c>
      <c r="R9" s="4" t="s">
        <v>44</v>
      </c>
      <c r="S9" s="4" t="s">
        <v>70</v>
      </c>
      <c r="T9" s="4" t="s">
        <v>38</v>
      </c>
      <c r="U9" s="4" t="s">
        <v>1</v>
      </c>
      <c r="V9" s="7" t="s">
        <v>89</v>
      </c>
      <c r="W9" s="4" t="s">
        <v>60</v>
      </c>
      <c r="X9" s="4" t="s">
        <v>44</v>
      </c>
      <c r="Y9" s="4" t="s">
        <v>70</v>
      </c>
      <c r="Z9" s="4" t="s">
        <v>38</v>
      </c>
      <c r="AA9" s="4" t="s">
        <v>1</v>
      </c>
      <c r="AB9" s="4" t="s">
        <v>89</v>
      </c>
      <c r="AC9" s="1" t="s">
        <v>90</v>
      </c>
      <c r="AD9" s="1">
        <f>COUNT(AD10:AD21)</f>
        <v>0</v>
      </c>
      <c r="AE9" s="1" t="s">
        <v>95</v>
      </c>
      <c r="AF9" s="1">
        <f>COUNT(AF10:AF21)</f>
        <v>0</v>
      </c>
      <c r="AG9" s="1" t="s">
        <v>96</v>
      </c>
      <c r="AH9" s="1">
        <f>COUNT(AH10:AH21)</f>
        <v>0</v>
      </c>
      <c r="AI9" s="1" t="s">
        <v>97</v>
      </c>
      <c r="AJ9" s="1">
        <f>COUNT(AJ10:AJ21)</f>
        <v>0</v>
      </c>
    </row>
    <row r="10" spans="1:36" ht="16.2" customHeight="1">
      <c r="A10" s="1">
        <v>1</v>
      </c>
      <c r="B10" s="13">
        <v>1</v>
      </c>
      <c r="C10" s="103"/>
      <c r="D10" s="103"/>
      <c r="E10" s="103"/>
      <c r="F10" s="113"/>
      <c r="G10" s="114" t="s">
        <v>148</v>
      </c>
      <c r="H10" s="104"/>
      <c r="I10" s="105"/>
      <c r="J10" s="121" t="str">
        <f>IF(C10="","","○")</f>
        <v/>
      </c>
      <c r="N10" s="33"/>
      <c r="O10" s="34"/>
      <c r="Q10" s="4">
        <f t="shared" ref="Q10:Q21" si="0">IF(G10="男",C10,"")</f>
        <v>0</v>
      </c>
      <c r="R10" s="4">
        <f t="shared" ref="R10:R21" si="1">IF(G10="男",D10,"")</f>
        <v>0</v>
      </c>
      <c r="S10" s="4">
        <f t="shared" ref="S10:S21" si="2">IF(G10="男",E10,"")</f>
        <v>0</v>
      </c>
      <c r="T10" s="4" t="str">
        <f t="shared" ref="T10:T21" si="3">IF(G10="男",G10,"")</f>
        <v>男</v>
      </c>
      <c r="U10" s="4" t="str">
        <f t="shared" ref="U10:U21" si="4">IF(G10="男",IF(H10="","",H10),"")</f>
        <v/>
      </c>
      <c r="V10" s="7" t="str">
        <f>IF(G10="男",data_kyogisha!A2,"")</f>
        <v/>
      </c>
      <c r="W10" s="4" t="str">
        <f t="shared" ref="W10:W21" si="5">IF(G10="女",C10,"")</f>
        <v/>
      </c>
      <c r="X10" s="4" t="str">
        <f t="shared" ref="X10:X21" si="6">IF(G10="女",D10,"")</f>
        <v/>
      </c>
      <c r="Y10" s="4" t="str">
        <f t="shared" ref="Y10:Y21" si="7">IF(G10="女",E10,"")</f>
        <v/>
      </c>
      <c r="Z10" s="4" t="str">
        <f t="shared" ref="Z10:Z21" si="8">IF(G10="女",G10,"")</f>
        <v/>
      </c>
      <c r="AA10" s="4" t="str">
        <f t="shared" ref="AA10:AA21" si="9">IF(G10="女",IF(H10="","",H10),"")</f>
        <v/>
      </c>
      <c r="AB10" s="1" t="str">
        <f>IF(G10="女",data_kyogisha!A2,"")</f>
        <v/>
      </c>
      <c r="AC10" s="1">
        <f>IF(AND(G10="男",J10="○"),1,0)</f>
        <v>0</v>
      </c>
      <c r="AD10" s="1" t="str">
        <f t="shared" ref="AD10:AD21" si="10">IF(AND(G10="男",J10="○"),V10,"")</f>
        <v/>
      </c>
      <c r="AE10" s="1" t="e">
        <f>IF(AND(G10="男",#REF!="○"),1,0)</f>
        <v>#REF!</v>
      </c>
      <c r="AF10" s="1" t="e">
        <f>IF(AND(G10="男",#REF!="○"),V10,"")</f>
        <v>#REF!</v>
      </c>
      <c r="AG10" s="1">
        <f>IF(AND(G10="女",J10="○"),1,0)</f>
        <v>0</v>
      </c>
      <c r="AH10" s="1" t="str">
        <f t="shared" ref="AH10:AH21" si="11">IF(AND(G10="女",J10="○"),AB10,"")</f>
        <v/>
      </c>
      <c r="AI10" s="1" t="e">
        <f>IF(AND(G10="女",#REF!="○"),1,0)</f>
        <v>#REF!</v>
      </c>
      <c r="AJ10" s="1" t="e">
        <f>IF(AND(G10="女",#REF!="○"),AB10,"")</f>
        <v>#REF!</v>
      </c>
    </row>
    <row r="11" spans="1:36" ht="16.2" customHeight="1">
      <c r="A11" s="1">
        <v>2</v>
      </c>
      <c r="B11" s="18">
        <v>2</v>
      </c>
      <c r="C11" s="29"/>
      <c r="D11" s="29"/>
      <c r="E11" s="29"/>
      <c r="F11" s="115"/>
      <c r="G11" s="116" t="s">
        <v>148</v>
      </c>
      <c r="H11" s="30"/>
      <c r="I11" s="79"/>
      <c r="J11" s="122" t="str">
        <f t="shared" ref="J11:J21" si="12">IF(C11="","","○")</f>
        <v/>
      </c>
      <c r="M11" s="1" t="s">
        <v>46</v>
      </c>
      <c r="N11" s="35" t="str">
        <f>IF(種目情報!A4="","",種目情報!A4)</f>
        <v/>
      </c>
      <c r="O11" s="36" t="str">
        <f>IF(種目情報!E4="","",種目情報!E4)</f>
        <v/>
      </c>
      <c r="P11" s="1" t="s">
        <v>47</v>
      </c>
      <c r="Q11" s="4">
        <f t="shared" si="0"/>
        <v>0</v>
      </c>
      <c r="R11" s="4">
        <f t="shared" si="1"/>
        <v>0</v>
      </c>
      <c r="S11" s="4">
        <f t="shared" si="2"/>
        <v>0</v>
      </c>
      <c r="T11" s="4" t="str">
        <f t="shared" si="3"/>
        <v>男</v>
      </c>
      <c r="U11" s="4" t="str">
        <f t="shared" si="4"/>
        <v/>
      </c>
      <c r="V11" s="7" t="str">
        <f>IF(G11="男",data_kyogisha!A3,"")</f>
        <v/>
      </c>
      <c r="W11" s="4" t="str">
        <f t="shared" si="5"/>
        <v/>
      </c>
      <c r="X11" s="4" t="str">
        <f t="shared" si="6"/>
        <v/>
      </c>
      <c r="Y11" s="4" t="str">
        <f t="shared" si="7"/>
        <v/>
      </c>
      <c r="Z11" s="4" t="str">
        <f t="shared" si="8"/>
        <v/>
      </c>
      <c r="AA11" s="4" t="str">
        <f t="shared" si="9"/>
        <v/>
      </c>
      <c r="AB11" s="4" t="str">
        <f>IF(G11="女",data_kyogisha!A3,"")</f>
        <v/>
      </c>
      <c r="AC11" s="1">
        <f t="shared" ref="AC11:AC21" si="13">IF(AND(G11="男",J11="○"),AC10+1,AC10)</f>
        <v>0</v>
      </c>
      <c r="AD11" s="1" t="str">
        <f t="shared" si="10"/>
        <v/>
      </c>
      <c r="AE11" s="1" t="e">
        <f>IF(AND(G11="男",#REF!="○"),AE10+1,AE10)</f>
        <v>#REF!</v>
      </c>
      <c r="AF11" s="1" t="e">
        <f>IF(AND(G11="男",#REF!="○"),V11,"")</f>
        <v>#REF!</v>
      </c>
      <c r="AG11" s="1">
        <f t="shared" ref="AG11:AG21" si="14">IF(AND(G11="女",J11="○"),AG10+1,AG10)</f>
        <v>0</v>
      </c>
      <c r="AH11" s="1" t="str">
        <f t="shared" si="11"/>
        <v/>
      </c>
      <c r="AI11" s="1" t="e">
        <f>IF(AND(G11="女",#REF!="○"),AI10+1,AI10)</f>
        <v>#REF!</v>
      </c>
      <c r="AJ11" s="1" t="e">
        <f>IF(AND(G11="女",#REF!="○"),AB11,"")</f>
        <v>#REF!</v>
      </c>
    </row>
    <row r="12" spans="1:36" ht="16.2" customHeight="1">
      <c r="A12" s="1">
        <v>3</v>
      </c>
      <c r="B12" s="18">
        <v>3</v>
      </c>
      <c r="C12" s="29"/>
      <c r="D12" s="29"/>
      <c r="E12" s="29"/>
      <c r="F12" s="115"/>
      <c r="G12" s="116" t="s">
        <v>148</v>
      </c>
      <c r="H12" s="30"/>
      <c r="I12" s="79"/>
      <c r="J12" s="122" t="str">
        <f t="shared" si="12"/>
        <v/>
      </c>
      <c r="M12" s="1" t="s">
        <v>45</v>
      </c>
      <c r="N12" s="35" t="str">
        <f>IF(種目情報!A5="","",種目情報!A5)</f>
        <v/>
      </c>
      <c r="O12" s="36" t="str">
        <f>IF(種目情報!E5="","",種目情報!E5)</f>
        <v/>
      </c>
      <c r="Q12" s="4">
        <f t="shared" si="0"/>
        <v>0</v>
      </c>
      <c r="R12" s="4">
        <f t="shared" si="1"/>
        <v>0</v>
      </c>
      <c r="S12" s="4">
        <f t="shared" si="2"/>
        <v>0</v>
      </c>
      <c r="T12" s="4" t="str">
        <f t="shared" si="3"/>
        <v>男</v>
      </c>
      <c r="U12" s="4" t="str">
        <f t="shared" si="4"/>
        <v/>
      </c>
      <c r="V12" s="7" t="str">
        <f>IF(G12="男",data_kyogisha!A4,"")</f>
        <v/>
      </c>
      <c r="W12" s="4" t="str">
        <f t="shared" si="5"/>
        <v/>
      </c>
      <c r="X12" s="4" t="str">
        <f t="shared" si="6"/>
        <v/>
      </c>
      <c r="Y12" s="4" t="str">
        <f t="shared" si="7"/>
        <v/>
      </c>
      <c r="Z12" s="4" t="str">
        <f t="shared" si="8"/>
        <v/>
      </c>
      <c r="AA12" s="4" t="str">
        <f t="shared" si="9"/>
        <v/>
      </c>
      <c r="AB12" s="4" t="str">
        <f>IF(G12="女",data_kyogisha!A4,"")</f>
        <v/>
      </c>
      <c r="AC12" s="1">
        <f t="shared" si="13"/>
        <v>0</v>
      </c>
      <c r="AD12" s="1" t="str">
        <f t="shared" si="10"/>
        <v/>
      </c>
      <c r="AE12" s="1" t="e">
        <f>IF(AND(G12="男",#REF!="○"),AE11+1,AE11)</f>
        <v>#REF!</v>
      </c>
      <c r="AF12" s="1" t="e">
        <f>IF(AND(G12="男",#REF!="○"),V12,"")</f>
        <v>#REF!</v>
      </c>
      <c r="AG12" s="1">
        <f t="shared" si="14"/>
        <v>0</v>
      </c>
      <c r="AH12" s="1" t="str">
        <f t="shared" si="11"/>
        <v/>
      </c>
      <c r="AI12" s="1" t="e">
        <f>IF(AND(G12="女",#REF!="○"),AI11+1,AI11)</f>
        <v>#REF!</v>
      </c>
      <c r="AJ12" s="1" t="e">
        <f>IF(AND(G12="女",#REF!="○"),AB12,"")</f>
        <v>#REF!</v>
      </c>
    </row>
    <row r="13" spans="1:36" ht="16.2" customHeight="1">
      <c r="A13" s="1">
        <v>4</v>
      </c>
      <c r="B13" s="18">
        <v>4</v>
      </c>
      <c r="C13" s="29"/>
      <c r="D13" s="29"/>
      <c r="E13" s="29"/>
      <c r="F13" s="115"/>
      <c r="G13" s="116" t="s">
        <v>148</v>
      </c>
      <c r="H13" s="30"/>
      <c r="I13" s="79"/>
      <c r="J13" s="122" t="str">
        <f t="shared" si="12"/>
        <v/>
      </c>
      <c r="N13" s="35" t="str">
        <f>IF(種目情報!A6="","",種目情報!A6)</f>
        <v/>
      </c>
      <c r="O13" s="36" t="str">
        <f>IF(種目情報!E6="","",種目情報!E6)</f>
        <v/>
      </c>
      <c r="Q13" s="4">
        <f t="shared" si="0"/>
        <v>0</v>
      </c>
      <c r="R13" s="4">
        <f t="shared" si="1"/>
        <v>0</v>
      </c>
      <c r="S13" s="4">
        <f t="shared" si="2"/>
        <v>0</v>
      </c>
      <c r="T13" s="4" t="str">
        <f t="shared" si="3"/>
        <v>男</v>
      </c>
      <c r="U13" s="4" t="str">
        <f t="shared" si="4"/>
        <v/>
      </c>
      <c r="V13" s="7" t="str">
        <f>IF(G13="男",data_kyogisha!A5,"")</f>
        <v/>
      </c>
      <c r="W13" s="4" t="str">
        <f t="shared" si="5"/>
        <v/>
      </c>
      <c r="X13" s="4" t="str">
        <f t="shared" si="6"/>
        <v/>
      </c>
      <c r="Y13" s="4" t="str">
        <f t="shared" si="7"/>
        <v/>
      </c>
      <c r="Z13" s="4" t="str">
        <f t="shared" si="8"/>
        <v/>
      </c>
      <c r="AA13" s="4" t="str">
        <f t="shared" si="9"/>
        <v/>
      </c>
      <c r="AB13" s="4" t="str">
        <f>IF(G13="女",data_kyogisha!A5,"")</f>
        <v/>
      </c>
      <c r="AC13" s="1">
        <f t="shared" si="13"/>
        <v>0</v>
      </c>
      <c r="AD13" s="1" t="str">
        <f t="shared" si="10"/>
        <v/>
      </c>
      <c r="AE13" s="1" t="e">
        <f>IF(AND(G13="男",#REF!="○"),AE12+1,AE12)</f>
        <v>#REF!</v>
      </c>
      <c r="AF13" s="1" t="e">
        <f>IF(AND(G13="男",#REF!="○"),V13,"")</f>
        <v>#REF!</v>
      </c>
      <c r="AG13" s="1">
        <f t="shared" si="14"/>
        <v>0</v>
      </c>
      <c r="AH13" s="1" t="str">
        <f t="shared" si="11"/>
        <v/>
      </c>
      <c r="AI13" s="1" t="e">
        <f>IF(AND(G13="女",#REF!="○"),AI12+1,AI12)</f>
        <v>#REF!</v>
      </c>
      <c r="AJ13" s="1" t="e">
        <f>IF(AND(G13="女",#REF!="○"),AB13,"")</f>
        <v>#REF!</v>
      </c>
    </row>
    <row r="14" spans="1:36" ht="16.2" customHeight="1">
      <c r="A14" s="1">
        <v>5</v>
      </c>
      <c r="B14" s="18">
        <v>5</v>
      </c>
      <c r="C14" s="29"/>
      <c r="D14" s="29"/>
      <c r="E14" s="29"/>
      <c r="F14" s="115"/>
      <c r="G14" s="116" t="s">
        <v>148</v>
      </c>
      <c r="H14" s="30"/>
      <c r="I14" s="79"/>
      <c r="J14" s="122" t="str">
        <f t="shared" si="12"/>
        <v/>
      </c>
      <c r="N14" s="35" t="str">
        <f>IF(種目情報!A7="","",種目情報!A7)</f>
        <v/>
      </c>
      <c r="O14" s="36" t="str">
        <f>IF(種目情報!E7="","",種目情報!E7)</f>
        <v/>
      </c>
      <c r="Q14" s="4">
        <f t="shared" si="0"/>
        <v>0</v>
      </c>
      <c r="R14" s="4">
        <f t="shared" si="1"/>
        <v>0</v>
      </c>
      <c r="S14" s="4">
        <f t="shared" si="2"/>
        <v>0</v>
      </c>
      <c r="T14" s="4" t="str">
        <f t="shared" si="3"/>
        <v>男</v>
      </c>
      <c r="U14" s="4" t="str">
        <f t="shared" si="4"/>
        <v/>
      </c>
      <c r="V14" s="7" t="str">
        <f>IF(G14="男",data_kyogisha!A6,"")</f>
        <v/>
      </c>
      <c r="W14" s="4" t="str">
        <f t="shared" si="5"/>
        <v/>
      </c>
      <c r="X14" s="4" t="str">
        <f t="shared" si="6"/>
        <v/>
      </c>
      <c r="Y14" s="4" t="str">
        <f t="shared" si="7"/>
        <v/>
      </c>
      <c r="Z14" s="4" t="str">
        <f t="shared" si="8"/>
        <v/>
      </c>
      <c r="AA14" s="4" t="str">
        <f t="shared" si="9"/>
        <v/>
      </c>
      <c r="AB14" s="4" t="str">
        <f>IF(G14="女",data_kyogisha!A6,"")</f>
        <v/>
      </c>
      <c r="AC14" s="1">
        <f t="shared" si="13"/>
        <v>0</v>
      </c>
      <c r="AD14" s="1" t="str">
        <f t="shared" si="10"/>
        <v/>
      </c>
      <c r="AE14" s="1" t="e">
        <f>IF(AND(G14="男",#REF!="○"),AE13+1,AE13)</f>
        <v>#REF!</v>
      </c>
      <c r="AF14" s="1" t="e">
        <f>IF(AND(G14="男",#REF!="○"),V14,"")</f>
        <v>#REF!</v>
      </c>
      <c r="AG14" s="1">
        <f t="shared" si="14"/>
        <v>0</v>
      </c>
      <c r="AH14" s="1" t="str">
        <f t="shared" si="11"/>
        <v/>
      </c>
      <c r="AI14" s="1" t="e">
        <f>IF(AND(G14="女",#REF!="○"),AI13+1,AI13)</f>
        <v>#REF!</v>
      </c>
      <c r="AJ14" s="1" t="e">
        <f>IF(AND(G14="女",#REF!="○"),AB14,"")</f>
        <v>#REF!</v>
      </c>
    </row>
    <row r="15" spans="1:36" ht="16.2" customHeight="1" thickBot="1">
      <c r="A15" s="1">
        <v>6</v>
      </c>
      <c r="B15" s="106">
        <v>6</v>
      </c>
      <c r="C15" s="107"/>
      <c r="D15" s="107"/>
      <c r="E15" s="107"/>
      <c r="F15" s="117"/>
      <c r="G15" s="118" t="s">
        <v>148</v>
      </c>
      <c r="H15" s="108"/>
      <c r="I15" s="109"/>
      <c r="J15" s="123" t="str">
        <f t="shared" si="12"/>
        <v/>
      </c>
      <c r="N15" s="35" t="str">
        <f>IF(種目情報!A8="","",種目情報!A8)</f>
        <v/>
      </c>
      <c r="O15" s="36" t="str">
        <f>IF(種目情報!E8="","",種目情報!E8)</f>
        <v/>
      </c>
      <c r="Q15" s="4">
        <f t="shared" si="0"/>
        <v>0</v>
      </c>
      <c r="R15" s="4">
        <f t="shared" si="1"/>
        <v>0</v>
      </c>
      <c r="S15" s="4">
        <f t="shared" si="2"/>
        <v>0</v>
      </c>
      <c r="T15" s="4" t="str">
        <f t="shared" si="3"/>
        <v>男</v>
      </c>
      <c r="U15" s="4" t="str">
        <f t="shared" si="4"/>
        <v/>
      </c>
      <c r="V15" s="7" t="str">
        <f>IF(G15="男",data_kyogisha!A7,"")</f>
        <v/>
      </c>
      <c r="W15" s="4" t="str">
        <f t="shared" si="5"/>
        <v/>
      </c>
      <c r="X15" s="4" t="str">
        <f t="shared" si="6"/>
        <v/>
      </c>
      <c r="Y15" s="4" t="str">
        <f t="shared" si="7"/>
        <v/>
      </c>
      <c r="Z15" s="4" t="str">
        <f t="shared" si="8"/>
        <v/>
      </c>
      <c r="AA15" s="4" t="str">
        <f t="shared" si="9"/>
        <v/>
      </c>
      <c r="AB15" s="4" t="str">
        <f>IF(G15="女",data_kyogisha!A7,"")</f>
        <v/>
      </c>
      <c r="AC15" s="1">
        <f t="shared" si="13"/>
        <v>0</v>
      </c>
      <c r="AD15" s="1" t="str">
        <f t="shared" si="10"/>
        <v/>
      </c>
      <c r="AE15" s="1" t="e">
        <f>IF(AND(G15="男",#REF!="○"),AE14+1,AE14)</f>
        <v>#REF!</v>
      </c>
      <c r="AF15" s="1" t="e">
        <f>IF(AND(G15="男",#REF!="○"),V15,"")</f>
        <v>#REF!</v>
      </c>
      <c r="AG15" s="1">
        <f t="shared" si="14"/>
        <v>0</v>
      </c>
      <c r="AH15" s="1" t="str">
        <f t="shared" si="11"/>
        <v/>
      </c>
      <c r="AI15" s="1" t="e">
        <f>IF(AND(G15="女",#REF!="○"),AI14+1,AI14)</f>
        <v>#REF!</v>
      </c>
      <c r="AJ15" s="1" t="e">
        <f>IF(AND(G15="女",#REF!="○"),AB15,"")</f>
        <v>#REF!</v>
      </c>
    </row>
    <row r="16" spans="1:36" ht="16.2" customHeight="1">
      <c r="A16" s="1">
        <v>7</v>
      </c>
      <c r="B16" s="99">
        <v>1</v>
      </c>
      <c r="C16" s="100"/>
      <c r="D16" s="100"/>
      <c r="E16" s="100"/>
      <c r="F16" s="119"/>
      <c r="G16" s="120" t="s">
        <v>149</v>
      </c>
      <c r="H16" s="101"/>
      <c r="I16" s="102"/>
      <c r="J16" s="124" t="str">
        <f t="shared" si="12"/>
        <v/>
      </c>
      <c r="N16" s="35" t="str">
        <f>IF(種目情報!A9="","",種目情報!A9)</f>
        <v/>
      </c>
      <c r="O16" s="36" t="str">
        <f>IF(種目情報!E9="","",種目情報!E9)</f>
        <v/>
      </c>
      <c r="Q16" s="4" t="str">
        <f t="shared" si="0"/>
        <v/>
      </c>
      <c r="R16" s="4" t="str">
        <f t="shared" si="1"/>
        <v/>
      </c>
      <c r="S16" s="4" t="str">
        <f t="shared" si="2"/>
        <v/>
      </c>
      <c r="T16" s="4" t="str">
        <f t="shared" si="3"/>
        <v/>
      </c>
      <c r="U16" s="4" t="str">
        <f t="shared" si="4"/>
        <v/>
      </c>
      <c r="V16" s="7" t="str">
        <f>IF(G16="男",data_kyogisha!A8,"")</f>
        <v/>
      </c>
      <c r="W16" s="4">
        <f t="shared" si="5"/>
        <v>0</v>
      </c>
      <c r="X16" s="4">
        <f t="shared" si="6"/>
        <v>0</v>
      </c>
      <c r="Y16" s="4">
        <f t="shared" si="7"/>
        <v>0</v>
      </c>
      <c r="Z16" s="4" t="str">
        <f t="shared" si="8"/>
        <v>女</v>
      </c>
      <c r="AA16" s="4" t="str">
        <f t="shared" si="9"/>
        <v/>
      </c>
      <c r="AB16" s="4" t="str">
        <f>IF(G16="女",data_kyogisha!A8,"")</f>
        <v/>
      </c>
      <c r="AC16" s="1">
        <f t="shared" si="13"/>
        <v>0</v>
      </c>
      <c r="AD16" s="1" t="str">
        <f t="shared" si="10"/>
        <v/>
      </c>
      <c r="AE16" s="1" t="e">
        <f>IF(AND(G16="男",#REF!="○"),AE15+1,AE15)</f>
        <v>#REF!</v>
      </c>
      <c r="AF16" s="1" t="e">
        <f>IF(AND(G16="男",#REF!="○"),V16,"")</f>
        <v>#REF!</v>
      </c>
      <c r="AG16" s="1">
        <f t="shared" si="14"/>
        <v>0</v>
      </c>
      <c r="AH16" s="1" t="str">
        <f t="shared" si="11"/>
        <v/>
      </c>
      <c r="AI16" s="1" t="e">
        <f>IF(AND(G16="女",#REF!="○"),AI15+1,AI15)</f>
        <v>#REF!</v>
      </c>
      <c r="AJ16" s="1" t="e">
        <f>IF(AND(G16="女",#REF!="○"),AB16,"")</f>
        <v>#REF!</v>
      </c>
    </row>
    <row r="17" spans="1:36" ht="16.2" customHeight="1">
      <c r="A17" s="1">
        <v>8</v>
      </c>
      <c r="B17" s="18">
        <v>2</v>
      </c>
      <c r="C17" s="29"/>
      <c r="D17" s="29"/>
      <c r="E17" s="29"/>
      <c r="F17" s="115"/>
      <c r="G17" s="116" t="s">
        <v>149</v>
      </c>
      <c r="H17" s="30"/>
      <c r="I17" s="79"/>
      <c r="J17" s="122" t="str">
        <f t="shared" si="12"/>
        <v/>
      </c>
      <c r="N17" s="35" t="str">
        <f>IF(種目情報!A10="","",種目情報!A10)</f>
        <v/>
      </c>
      <c r="O17" s="36" t="str">
        <f>IF(種目情報!E10="","",種目情報!E10)</f>
        <v/>
      </c>
      <c r="Q17" s="4" t="str">
        <f t="shared" si="0"/>
        <v/>
      </c>
      <c r="R17" s="4" t="str">
        <f t="shared" si="1"/>
        <v/>
      </c>
      <c r="S17" s="4" t="str">
        <f t="shared" si="2"/>
        <v/>
      </c>
      <c r="T17" s="4" t="str">
        <f t="shared" si="3"/>
        <v/>
      </c>
      <c r="U17" s="4" t="str">
        <f t="shared" si="4"/>
        <v/>
      </c>
      <c r="V17" s="7" t="str">
        <f>IF(G17="男",data_kyogisha!A9,"")</f>
        <v/>
      </c>
      <c r="W17" s="4">
        <f t="shared" si="5"/>
        <v>0</v>
      </c>
      <c r="X17" s="4">
        <f t="shared" si="6"/>
        <v>0</v>
      </c>
      <c r="Y17" s="4">
        <f t="shared" si="7"/>
        <v>0</v>
      </c>
      <c r="Z17" s="4" t="str">
        <f t="shared" si="8"/>
        <v>女</v>
      </c>
      <c r="AA17" s="4" t="str">
        <f t="shared" si="9"/>
        <v/>
      </c>
      <c r="AB17" s="4" t="str">
        <f>IF(G17="女",data_kyogisha!A9,"")</f>
        <v/>
      </c>
      <c r="AC17" s="1">
        <f t="shared" si="13"/>
        <v>0</v>
      </c>
      <c r="AD17" s="1" t="str">
        <f t="shared" si="10"/>
        <v/>
      </c>
      <c r="AE17" s="1" t="e">
        <f>IF(AND(G17="男",#REF!="○"),AE16+1,AE16)</f>
        <v>#REF!</v>
      </c>
      <c r="AF17" s="1" t="e">
        <f>IF(AND(G17="男",#REF!="○"),V17,"")</f>
        <v>#REF!</v>
      </c>
      <c r="AG17" s="1">
        <f t="shared" si="14"/>
        <v>0</v>
      </c>
      <c r="AH17" s="1" t="str">
        <f t="shared" si="11"/>
        <v/>
      </c>
      <c r="AI17" s="1" t="e">
        <f>IF(AND(G17="女",#REF!="○"),AI16+1,AI16)</f>
        <v>#REF!</v>
      </c>
      <c r="AJ17" s="1" t="e">
        <f>IF(AND(G17="女",#REF!="○"),AB17,"")</f>
        <v>#REF!</v>
      </c>
    </row>
    <row r="18" spans="1:36" ht="16.2" customHeight="1">
      <c r="A18" s="1">
        <v>9</v>
      </c>
      <c r="B18" s="18">
        <v>3</v>
      </c>
      <c r="C18" s="29"/>
      <c r="D18" s="29"/>
      <c r="E18" s="29"/>
      <c r="F18" s="115"/>
      <c r="G18" s="116" t="s">
        <v>149</v>
      </c>
      <c r="H18" s="30"/>
      <c r="I18" s="79"/>
      <c r="J18" s="122" t="str">
        <f t="shared" si="12"/>
        <v/>
      </c>
      <c r="N18" s="35" t="str">
        <f>IF(種目情報!A11="","",種目情報!A11)</f>
        <v/>
      </c>
      <c r="O18" s="36" t="str">
        <f>IF(種目情報!E11="","",種目情報!E11)</f>
        <v/>
      </c>
      <c r="Q18" s="4" t="str">
        <f t="shared" si="0"/>
        <v/>
      </c>
      <c r="R18" s="4" t="str">
        <f t="shared" si="1"/>
        <v/>
      </c>
      <c r="S18" s="4" t="str">
        <f t="shared" si="2"/>
        <v/>
      </c>
      <c r="T18" s="4" t="str">
        <f t="shared" si="3"/>
        <v/>
      </c>
      <c r="U18" s="4" t="str">
        <f t="shared" si="4"/>
        <v/>
      </c>
      <c r="V18" s="7" t="str">
        <f>IF(G18="男",data_kyogisha!A10,"")</f>
        <v/>
      </c>
      <c r="W18" s="4">
        <f t="shared" si="5"/>
        <v>0</v>
      </c>
      <c r="X18" s="4">
        <f t="shared" si="6"/>
        <v>0</v>
      </c>
      <c r="Y18" s="4">
        <f t="shared" si="7"/>
        <v>0</v>
      </c>
      <c r="Z18" s="4" t="str">
        <f t="shared" si="8"/>
        <v>女</v>
      </c>
      <c r="AA18" s="4" t="str">
        <f t="shared" si="9"/>
        <v/>
      </c>
      <c r="AB18" s="4" t="str">
        <f>IF(G18="女",data_kyogisha!A10,"")</f>
        <v/>
      </c>
      <c r="AC18" s="1">
        <f t="shared" si="13"/>
        <v>0</v>
      </c>
      <c r="AD18" s="1" t="str">
        <f t="shared" si="10"/>
        <v/>
      </c>
      <c r="AE18" s="1" t="e">
        <f>IF(AND(G18="男",#REF!="○"),AE17+1,AE17)</f>
        <v>#REF!</v>
      </c>
      <c r="AF18" s="1" t="e">
        <f>IF(AND(G18="男",#REF!="○"),V18,"")</f>
        <v>#REF!</v>
      </c>
      <c r="AG18" s="1">
        <f t="shared" si="14"/>
        <v>0</v>
      </c>
      <c r="AH18" s="1" t="str">
        <f t="shared" si="11"/>
        <v/>
      </c>
      <c r="AI18" s="1" t="e">
        <f>IF(AND(G18="女",#REF!="○"),AI17+1,AI17)</f>
        <v>#REF!</v>
      </c>
      <c r="AJ18" s="1" t="e">
        <f>IF(AND(G18="女",#REF!="○"),AB18,"")</f>
        <v>#REF!</v>
      </c>
    </row>
    <row r="19" spans="1:36" ht="16.2" customHeight="1">
      <c r="A19" s="1">
        <v>10</v>
      </c>
      <c r="B19" s="18">
        <v>4</v>
      </c>
      <c r="C19" s="29"/>
      <c r="D19" s="29"/>
      <c r="E19" s="29"/>
      <c r="F19" s="115"/>
      <c r="G19" s="116" t="s">
        <v>149</v>
      </c>
      <c r="H19" s="30"/>
      <c r="I19" s="79"/>
      <c r="J19" s="122" t="str">
        <f t="shared" si="12"/>
        <v/>
      </c>
      <c r="N19" s="35" t="str">
        <f>IF(種目情報!A12="","",種目情報!A12)</f>
        <v/>
      </c>
      <c r="O19" s="36" t="str">
        <f>IF(種目情報!E12="","",種目情報!E12)</f>
        <v/>
      </c>
      <c r="Q19" s="4" t="str">
        <f t="shared" si="0"/>
        <v/>
      </c>
      <c r="R19" s="4" t="str">
        <f t="shared" si="1"/>
        <v/>
      </c>
      <c r="S19" s="4" t="str">
        <f t="shared" si="2"/>
        <v/>
      </c>
      <c r="T19" s="4" t="str">
        <f t="shared" si="3"/>
        <v/>
      </c>
      <c r="U19" s="4" t="str">
        <f t="shared" si="4"/>
        <v/>
      </c>
      <c r="V19" s="7" t="str">
        <f>IF(G19="男",data_kyogisha!A11,"")</f>
        <v/>
      </c>
      <c r="W19" s="4">
        <f t="shared" si="5"/>
        <v>0</v>
      </c>
      <c r="X19" s="4">
        <f t="shared" si="6"/>
        <v>0</v>
      </c>
      <c r="Y19" s="4">
        <f t="shared" si="7"/>
        <v>0</v>
      </c>
      <c r="Z19" s="4" t="str">
        <f t="shared" si="8"/>
        <v>女</v>
      </c>
      <c r="AA19" s="4" t="str">
        <f t="shared" si="9"/>
        <v/>
      </c>
      <c r="AB19" s="4" t="str">
        <f>IF(G19="女",data_kyogisha!A11,"")</f>
        <v/>
      </c>
      <c r="AC19" s="1">
        <f t="shared" si="13"/>
        <v>0</v>
      </c>
      <c r="AD19" s="1" t="str">
        <f t="shared" si="10"/>
        <v/>
      </c>
      <c r="AE19" s="1" t="e">
        <f>IF(AND(G19="男",#REF!="○"),AE18+1,AE18)</f>
        <v>#REF!</v>
      </c>
      <c r="AF19" s="1" t="e">
        <f>IF(AND(G19="男",#REF!="○"),V19,"")</f>
        <v>#REF!</v>
      </c>
      <c r="AG19" s="1">
        <f t="shared" si="14"/>
        <v>0</v>
      </c>
      <c r="AH19" s="1" t="str">
        <f t="shared" si="11"/>
        <v/>
      </c>
      <c r="AI19" s="1" t="e">
        <f>IF(AND(G19="女",#REF!="○"),AI18+1,AI18)</f>
        <v>#REF!</v>
      </c>
      <c r="AJ19" s="1" t="e">
        <f>IF(AND(G19="女",#REF!="○"),AB19,"")</f>
        <v>#REF!</v>
      </c>
    </row>
    <row r="20" spans="1:36" ht="16.2" customHeight="1">
      <c r="A20" s="1">
        <v>11</v>
      </c>
      <c r="B20" s="18">
        <v>5</v>
      </c>
      <c r="C20" s="29"/>
      <c r="D20" s="29"/>
      <c r="E20" s="29"/>
      <c r="F20" s="115"/>
      <c r="G20" s="116" t="s">
        <v>149</v>
      </c>
      <c r="H20" s="30"/>
      <c r="I20" s="79"/>
      <c r="J20" s="122" t="str">
        <f t="shared" si="12"/>
        <v/>
      </c>
      <c r="N20" s="35" t="str">
        <f>IF(種目情報!A13="","",種目情報!A13)</f>
        <v/>
      </c>
      <c r="O20" s="36" t="str">
        <f>IF(種目情報!E13="","",種目情報!E13)</f>
        <v/>
      </c>
      <c r="Q20" s="4" t="str">
        <f t="shared" si="0"/>
        <v/>
      </c>
      <c r="R20" s="4" t="str">
        <f t="shared" si="1"/>
        <v/>
      </c>
      <c r="S20" s="4" t="str">
        <f t="shared" si="2"/>
        <v/>
      </c>
      <c r="T20" s="4" t="str">
        <f t="shared" si="3"/>
        <v/>
      </c>
      <c r="U20" s="4" t="str">
        <f t="shared" si="4"/>
        <v/>
      </c>
      <c r="V20" s="7" t="str">
        <f>IF(G20="男",data_kyogisha!A12,"")</f>
        <v/>
      </c>
      <c r="W20" s="4">
        <f t="shared" si="5"/>
        <v>0</v>
      </c>
      <c r="X20" s="4">
        <f t="shared" si="6"/>
        <v>0</v>
      </c>
      <c r="Y20" s="4">
        <f t="shared" si="7"/>
        <v>0</v>
      </c>
      <c r="Z20" s="4" t="str">
        <f t="shared" si="8"/>
        <v>女</v>
      </c>
      <c r="AA20" s="4" t="str">
        <f t="shared" si="9"/>
        <v/>
      </c>
      <c r="AB20" s="4" t="str">
        <f>IF(G20="女",data_kyogisha!A12,"")</f>
        <v/>
      </c>
      <c r="AC20" s="1">
        <f t="shared" si="13"/>
        <v>0</v>
      </c>
      <c r="AD20" s="1" t="str">
        <f t="shared" si="10"/>
        <v/>
      </c>
      <c r="AE20" s="1" t="e">
        <f>IF(AND(G20="男",#REF!="○"),AE19+1,AE19)</f>
        <v>#REF!</v>
      </c>
      <c r="AF20" s="1" t="e">
        <f>IF(AND(G20="男",#REF!="○"),V20,"")</f>
        <v>#REF!</v>
      </c>
      <c r="AG20" s="1">
        <f t="shared" si="14"/>
        <v>0</v>
      </c>
      <c r="AH20" s="1" t="str">
        <f t="shared" si="11"/>
        <v/>
      </c>
      <c r="AI20" s="1" t="e">
        <f>IF(AND(G20="女",#REF!="○"),AI19+1,AI19)</f>
        <v>#REF!</v>
      </c>
      <c r="AJ20" s="1" t="e">
        <f>IF(AND(G20="女",#REF!="○"),AB20,"")</f>
        <v>#REF!</v>
      </c>
    </row>
    <row r="21" spans="1:36" ht="16.2" customHeight="1" thickBot="1">
      <c r="A21" s="1">
        <v>12</v>
      </c>
      <c r="B21" s="18">
        <v>6</v>
      </c>
      <c r="C21" s="29"/>
      <c r="D21" s="29"/>
      <c r="E21" s="29"/>
      <c r="F21" s="115"/>
      <c r="G21" s="116" t="s">
        <v>149</v>
      </c>
      <c r="H21" s="30"/>
      <c r="I21" s="79"/>
      <c r="J21" s="122" t="str">
        <f t="shared" si="12"/>
        <v/>
      </c>
      <c r="N21" s="35" t="str">
        <f>IF(種目情報!A14="","",種目情報!A14)</f>
        <v/>
      </c>
      <c r="O21" s="36" t="str">
        <f>IF(種目情報!E14="","",種目情報!E14)</f>
        <v/>
      </c>
      <c r="Q21" s="4" t="str">
        <f t="shared" si="0"/>
        <v/>
      </c>
      <c r="R21" s="4" t="str">
        <f t="shared" si="1"/>
        <v/>
      </c>
      <c r="S21" s="4" t="str">
        <f t="shared" si="2"/>
        <v/>
      </c>
      <c r="T21" s="4" t="str">
        <f t="shared" si="3"/>
        <v/>
      </c>
      <c r="U21" s="4" t="str">
        <f t="shared" si="4"/>
        <v/>
      </c>
      <c r="V21" s="7" t="str">
        <f>IF(G21="男",data_kyogisha!A13,"")</f>
        <v/>
      </c>
      <c r="W21" s="4">
        <f t="shared" si="5"/>
        <v>0</v>
      </c>
      <c r="X21" s="4">
        <f t="shared" si="6"/>
        <v>0</v>
      </c>
      <c r="Y21" s="4">
        <f t="shared" si="7"/>
        <v>0</v>
      </c>
      <c r="Z21" s="4" t="str">
        <f t="shared" si="8"/>
        <v>女</v>
      </c>
      <c r="AA21" s="4" t="str">
        <f t="shared" si="9"/>
        <v/>
      </c>
      <c r="AB21" s="4" t="str">
        <f>IF(G21="女",data_kyogisha!A13,"")</f>
        <v/>
      </c>
      <c r="AC21" s="1">
        <f t="shared" si="13"/>
        <v>0</v>
      </c>
      <c r="AD21" s="1" t="str">
        <f t="shared" si="10"/>
        <v/>
      </c>
      <c r="AE21" s="1" t="e">
        <f>IF(AND(G21="男",#REF!="○"),AE20+1,AE20)</f>
        <v>#REF!</v>
      </c>
      <c r="AF21" s="1" t="e">
        <f>IF(AND(G21="男",#REF!="○"),V21,"")</f>
        <v>#REF!</v>
      </c>
      <c r="AG21" s="1">
        <f t="shared" si="14"/>
        <v>0</v>
      </c>
      <c r="AH21" s="1" t="str">
        <f t="shared" si="11"/>
        <v/>
      </c>
      <c r="AI21" s="1" t="e">
        <f>IF(AND(G21="女",#REF!="○"),AI20+1,AI20)</f>
        <v>#REF!</v>
      </c>
      <c r="AJ21" s="1" t="e">
        <f>IF(AND(G21="女",#REF!="○"),AB21,"")</f>
        <v>#REF!</v>
      </c>
    </row>
    <row r="22" spans="1:36">
      <c r="B22" s="85"/>
      <c r="C22" s="85"/>
      <c r="D22" s="85"/>
      <c r="E22" s="85"/>
      <c r="F22" s="84"/>
      <c r="G22" s="85"/>
      <c r="H22" s="85"/>
      <c r="I22" s="85"/>
      <c r="J22" s="85"/>
    </row>
    <row r="23" spans="1:36">
      <c r="F23" s="9"/>
    </row>
    <row r="24" spans="1:36">
      <c r="F24" s="9"/>
    </row>
  </sheetData>
  <sheetProtection password="CD83" sheet="1" selectLockedCells="1"/>
  <mergeCells count="1">
    <mergeCell ref="I3:J3"/>
  </mergeCells>
  <phoneticPr fontId="2"/>
  <dataValidations count="3">
    <dataValidation imeMode="off" allowBlank="1" showInputMessage="1" showErrorMessage="1" sqref="F10:F21 C10:C21 J5:J6 H10:I21"/>
    <dataValidation imeMode="on" allowBlank="1" showInputMessage="1" showErrorMessage="1" sqref="D10:D21"/>
    <dataValidation imeMode="halfKatakana" allowBlank="1" showInputMessage="1" showErrorMessage="1" sqref="F9 E9:E21"/>
  </dataValidations>
  <pageMargins left="0.7" right="0.7" top="0.75" bottom="0.75" header="0.3" footer="0.3"/>
  <pageSetup paperSize="9" orientation="portrait" r:id="rId1"/>
  <ignoredErrors>
    <ignoredError sqref="J10:J2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G13" sqref="G13"/>
    </sheetView>
  </sheetViews>
  <sheetFormatPr defaultColWidth="9" defaultRowHeight="13.2"/>
  <cols>
    <col min="1" max="1" width="1.88671875" style="22" customWidth="1"/>
    <col min="2" max="2" width="4.44140625" style="22" customWidth="1"/>
    <col min="3" max="3" width="6.44140625" style="22" bestFit="1" customWidth="1"/>
    <col min="4" max="4" width="12.21875" style="22" bestFit="1" customWidth="1"/>
    <col min="5" max="5" width="9.44140625" style="22" customWidth="1"/>
    <col min="6" max="6" width="8.44140625" style="22" bestFit="1" customWidth="1"/>
    <col min="7" max="7" width="5" style="23" customWidth="1"/>
    <col min="8" max="8" width="4.44140625" style="22" customWidth="1"/>
    <col min="9" max="9" width="6.44140625" style="22" customWidth="1"/>
    <col min="10" max="10" width="12.21875" style="22" customWidth="1"/>
    <col min="11" max="11" width="9.44140625" style="22" customWidth="1"/>
    <col min="12" max="12" width="8.44140625" style="22" bestFit="1" customWidth="1"/>
    <col min="13" max="13" width="5" style="25" customWidth="1"/>
    <col min="14" max="14" width="4.44140625" style="22" customWidth="1"/>
    <col min="15" max="15" width="6.44140625" style="22" bestFit="1" customWidth="1"/>
    <col min="16" max="16" width="12.21875" style="22" customWidth="1"/>
    <col min="17" max="17" width="9.44140625" style="22" customWidth="1"/>
    <col min="18" max="18" width="8.44140625" style="22" bestFit="1" customWidth="1"/>
    <col min="19" max="19" width="5" style="25" customWidth="1"/>
    <col min="20" max="20" width="4.44140625" style="22" customWidth="1"/>
    <col min="21" max="21" width="6.44140625" style="22" bestFit="1" customWidth="1"/>
    <col min="22" max="22" width="12.21875" style="22" customWidth="1"/>
    <col min="23" max="23" width="9.44140625" style="22" customWidth="1"/>
    <col min="24" max="24" width="8.44140625" style="22" bestFit="1" customWidth="1"/>
    <col min="25" max="26" width="9" style="22"/>
    <col min="27" max="27" width="9" style="22" customWidth="1"/>
    <col min="28" max="16384" width="9" style="22"/>
  </cols>
  <sheetData>
    <row r="1" spans="1:24" ht="16.8" thickBot="1">
      <c r="A1" s="21" t="s">
        <v>99</v>
      </c>
      <c r="H1" s="24"/>
      <c r="I1" s="31" t="s">
        <v>63</v>
      </c>
      <c r="J1" s="169" t="str">
        <f>IF(①学校情報入力!D5="","",①学校情報入力!D5)</f>
        <v/>
      </c>
      <c r="K1" s="170"/>
      <c r="L1" s="171"/>
      <c r="M1" s="20"/>
      <c r="O1" s="31" t="s">
        <v>85</v>
      </c>
      <c r="P1" s="169" t="str">
        <f>IF(①学校情報入力!D6="","",①学校情報入力!D6)</f>
        <v/>
      </c>
      <c r="Q1" s="170"/>
      <c r="R1" s="171"/>
      <c r="T1" s="24"/>
      <c r="W1" s="51"/>
    </row>
    <row r="2" spans="1:24">
      <c r="H2" s="24"/>
      <c r="N2" s="24"/>
      <c r="T2" s="24"/>
    </row>
    <row r="3" spans="1:24" s="59" customFormat="1">
      <c r="A3" s="60"/>
      <c r="B3" s="56"/>
      <c r="C3" s="57" t="s">
        <v>98</v>
      </c>
      <c r="D3" s="58"/>
      <c r="E3" s="58"/>
      <c r="F3" s="58"/>
      <c r="G3" s="58"/>
      <c r="H3" s="58"/>
      <c r="I3" s="58"/>
      <c r="J3" s="58"/>
      <c r="K3" s="58"/>
      <c r="L3" s="58"/>
      <c r="M3" s="58"/>
      <c r="N3" s="58"/>
      <c r="O3" s="58"/>
      <c r="P3" s="73"/>
      <c r="Q3" s="73"/>
      <c r="R3" s="73"/>
      <c r="S3" s="73"/>
      <c r="T3" s="73"/>
      <c r="U3" s="73"/>
      <c r="V3" s="73"/>
      <c r="W3" s="73"/>
    </row>
    <row r="4" spans="1:24" s="59" customFormat="1">
      <c r="A4" s="60"/>
      <c r="B4" s="56"/>
      <c r="C4" s="57" t="s">
        <v>100</v>
      </c>
      <c r="D4" s="58"/>
      <c r="E4" s="58"/>
      <c r="F4" s="58"/>
      <c r="G4" s="58"/>
      <c r="H4" s="58"/>
      <c r="I4" s="58"/>
      <c r="J4" s="58"/>
      <c r="K4" s="58"/>
      <c r="L4" s="58"/>
      <c r="M4" s="58"/>
      <c r="N4" s="58"/>
      <c r="O4" s="58"/>
      <c r="P4" s="73"/>
      <c r="Q4" s="73"/>
      <c r="R4" s="73"/>
      <c r="S4" s="73"/>
      <c r="T4" s="73"/>
      <c r="U4" s="73"/>
      <c r="V4" s="73"/>
      <c r="W4" s="73"/>
    </row>
    <row r="5" spans="1:24">
      <c r="H5" s="60"/>
      <c r="N5" s="60"/>
      <c r="T5" s="60"/>
    </row>
    <row r="6" spans="1:24" s="61" customFormat="1">
      <c r="A6" s="70"/>
      <c r="B6" s="173" t="s">
        <v>73</v>
      </c>
      <c r="C6" s="173"/>
      <c r="D6" s="173"/>
      <c r="E6" s="173"/>
      <c r="F6" s="173"/>
      <c r="G6" s="71"/>
      <c r="H6" s="177"/>
      <c r="I6" s="178"/>
      <c r="J6" s="178"/>
      <c r="K6" s="178"/>
      <c r="L6" s="179"/>
      <c r="M6" s="72"/>
      <c r="N6" s="175" t="s">
        <v>74</v>
      </c>
      <c r="O6" s="175"/>
      <c r="P6" s="175"/>
      <c r="Q6" s="175"/>
      <c r="R6" s="175"/>
      <c r="S6" s="72"/>
      <c r="T6" s="176"/>
      <c r="U6" s="176"/>
      <c r="V6" s="176"/>
      <c r="W6" s="176"/>
      <c r="X6" s="176"/>
    </row>
    <row r="7" spans="1:24">
      <c r="B7" s="62" t="s">
        <v>67</v>
      </c>
      <c r="C7" s="62" t="s">
        <v>0</v>
      </c>
      <c r="D7" s="62" t="s">
        <v>68</v>
      </c>
      <c r="E7" s="62" t="s">
        <v>89</v>
      </c>
      <c r="F7" s="62" t="s">
        <v>40</v>
      </c>
      <c r="H7" s="111" t="s">
        <v>67</v>
      </c>
      <c r="I7" s="111" t="s">
        <v>0</v>
      </c>
      <c r="J7" s="111" t="s">
        <v>68</v>
      </c>
      <c r="K7" s="111" t="s">
        <v>89</v>
      </c>
      <c r="L7" s="111" t="s">
        <v>40</v>
      </c>
      <c r="N7" s="110" t="s">
        <v>67</v>
      </c>
      <c r="O7" s="110" t="s">
        <v>0</v>
      </c>
      <c r="P7" s="62" t="s">
        <v>68</v>
      </c>
      <c r="Q7" s="62" t="s">
        <v>89</v>
      </c>
      <c r="R7" s="62" t="s">
        <v>40</v>
      </c>
      <c r="T7" s="111" t="s">
        <v>67</v>
      </c>
      <c r="U7" s="111" t="s">
        <v>0</v>
      </c>
      <c r="V7" s="112" t="s">
        <v>68</v>
      </c>
      <c r="W7" s="112" t="s">
        <v>89</v>
      </c>
      <c r="X7" s="112" t="s">
        <v>40</v>
      </c>
    </row>
    <row r="8" spans="1:24">
      <c r="B8" s="63">
        <v>1</v>
      </c>
      <c r="C8" s="63" t="str">
        <f>IF(②選手情報入力!$AD$9&lt;1,"",VLOOKUP(B8,②選手情報入力!$AC$10:$AD$21,2,FALSE))</f>
        <v/>
      </c>
      <c r="D8" s="47" t="str">
        <f>IF(C8="","",VLOOKUP(C8,data_kyogisha!A:F,6,0))</f>
        <v/>
      </c>
      <c r="E8" s="47" t="str">
        <f>IF(C8="","",C8)</f>
        <v/>
      </c>
      <c r="F8" s="172" t="str">
        <f>IF(②選手情報入力!J5="","",②選手情報入力!J5)</f>
        <v/>
      </c>
      <c r="H8" s="87">
        <v>1</v>
      </c>
      <c r="I8" s="87" t="str">
        <f>IF(②選手情報入力!$AF$9&lt;1,"",VLOOKUP(H8,②選手情報入力!$AE$10:$AF$21,2,FALSE))</f>
        <v/>
      </c>
      <c r="J8" s="88" t="str">
        <f>IF(I8="","",VLOOKUP(C8,data_kyogisha!A:F,6,0))</f>
        <v/>
      </c>
      <c r="K8" s="88" t="str">
        <f>IF(I8="","",I8)</f>
        <v/>
      </c>
      <c r="L8" s="180"/>
      <c r="N8" s="63">
        <v>1</v>
      </c>
      <c r="O8" s="63" t="str">
        <f>IF(②選手情報入力!$AH$9&lt;1,"",VLOOKUP(N8,②選手情報入力!$AG$10:$AH$21,2,FALSE))</f>
        <v/>
      </c>
      <c r="P8" s="47" t="str">
        <f>IF(O8="","",VLOOKUP(O8,data_kyogisha!A:F,6,0))</f>
        <v/>
      </c>
      <c r="Q8" s="47" t="str">
        <f>IF(O8="","",O8)</f>
        <v/>
      </c>
      <c r="R8" s="172" t="str">
        <f>IF(②選手情報入力!J6="","",②選手情報入力!J6)</f>
        <v/>
      </c>
      <c r="T8" s="87">
        <v>1</v>
      </c>
      <c r="U8" s="87" t="str">
        <f>IF(②選手情報入力!$AJ$9&lt;1,"",VLOOKUP(T8,②選手情報入力!$AI$10:$AJ$21,2,FALSE))</f>
        <v/>
      </c>
      <c r="V8" s="88" t="str">
        <f>IF(U8="","",VLOOKUP(O8,data_kyogisha!A:F,6,0))</f>
        <v/>
      </c>
      <c r="W8" s="88" t="str">
        <f>IF(U8="","",U8)</f>
        <v/>
      </c>
      <c r="X8" s="174"/>
    </row>
    <row r="9" spans="1:24">
      <c r="B9" s="64">
        <v>2</v>
      </c>
      <c r="C9" s="64" t="str">
        <f>IF(②選手情報入力!$AD$9&lt;2,"",VLOOKUP(B9,②選手情報入力!$AC$10:$AD$21,2,FALSE))</f>
        <v/>
      </c>
      <c r="D9" s="48" t="str">
        <f>IF(C9="","",VLOOKUP(C9,data_kyogisha!A:F,6,0))</f>
        <v/>
      </c>
      <c r="E9" s="48" t="str">
        <f t="shared" ref="E9:E13" si="0">IF(C9="","",C9)</f>
        <v/>
      </c>
      <c r="F9" s="172"/>
      <c r="H9" s="89">
        <v>2</v>
      </c>
      <c r="I9" s="89" t="str">
        <f>IF(②選手情報入力!$AF$9&lt;2,"",VLOOKUP(H9,②選手情報入力!$AE$10:$AF$21,2,FALSE))</f>
        <v/>
      </c>
      <c r="J9" s="90" t="str">
        <f>IF(I9="","",VLOOKUP(C9,data_kyogisha!A:F,6,0))</f>
        <v/>
      </c>
      <c r="K9" s="90" t="str">
        <f t="shared" ref="K9:K13" si="1">IF(I9="","",I9)</f>
        <v/>
      </c>
      <c r="L9" s="181"/>
      <c r="N9" s="64">
        <v>2</v>
      </c>
      <c r="O9" s="64" t="str">
        <f>IF(②選手情報入力!$AH$9&lt;2,"",VLOOKUP(N9,②選手情報入力!$AG$10:$AH$21,2,FALSE))</f>
        <v/>
      </c>
      <c r="P9" s="48" t="str">
        <f>IF(O9="","",VLOOKUP(O9,data_kyogisha!A:F,6,0))</f>
        <v/>
      </c>
      <c r="Q9" s="48" t="str">
        <f t="shared" ref="Q9:Q13" si="2">IF(O9="","",O9)</f>
        <v/>
      </c>
      <c r="R9" s="172"/>
      <c r="T9" s="89">
        <v>2</v>
      </c>
      <c r="U9" s="89" t="str">
        <f>IF(②選手情報入力!$AJ$9&lt;2,"",VLOOKUP(T9,②選手情報入力!$AI$10:$AJ$21,2,FALSE))</f>
        <v/>
      </c>
      <c r="V9" s="90" t="str">
        <f>IF(U9="","",VLOOKUP(O9,data_kyogisha!A:F,6,0))</f>
        <v/>
      </c>
      <c r="W9" s="90" t="str">
        <f t="shared" ref="W9:W13" si="3">IF(U9="","",U9)</f>
        <v/>
      </c>
      <c r="X9" s="174"/>
    </row>
    <row r="10" spans="1:24">
      <c r="B10" s="64">
        <v>3</v>
      </c>
      <c r="C10" s="64" t="str">
        <f>IF(②選手情報入力!$AD$9&lt;3,"",VLOOKUP(B10,②選手情報入力!$AC$10:$AD$21,2,FALSE))</f>
        <v/>
      </c>
      <c r="D10" s="48" t="str">
        <f>IF(C10="","",VLOOKUP(C10,data_kyogisha!A:F,6,0))</f>
        <v/>
      </c>
      <c r="E10" s="48" t="str">
        <f t="shared" si="0"/>
        <v/>
      </c>
      <c r="F10" s="172"/>
      <c r="H10" s="89">
        <v>3</v>
      </c>
      <c r="I10" s="89" t="str">
        <f>IF(②選手情報入力!$AF$9&lt;3,"",VLOOKUP(H10,②選手情報入力!$AE$10:$AF$21,2,FALSE))</f>
        <v/>
      </c>
      <c r="J10" s="90" t="str">
        <f>IF(I10="","",VLOOKUP(C10,data_kyogisha!A:F,6,0))</f>
        <v/>
      </c>
      <c r="K10" s="90" t="str">
        <f t="shared" si="1"/>
        <v/>
      </c>
      <c r="L10" s="181"/>
      <c r="N10" s="64">
        <v>3</v>
      </c>
      <c r="O10" s="64" t="str">
        <f>IF(②選手情報入力!$AH$9&lt;3,"",VLOOKUP(N10,②選手情報入力!$AG$10:$AH$21,2,FALSE))</f>
        <v/>
      </c>
      <c r="P10" s="48" t="str">
        <f>IF(O10="","",VLOOKUP(O10,data_kyogisha!A:F,6,0))</f>
        <v/>
      </c>
      <c r="Q10" s="48" t="str">
        <f t="shared" si="2"/>
        <v/>
      </c>
      <c r="R10" s="172"/>
      <c r="T10" s="89">
        <v>3</v>
      </c>
      <c r="U10" s="89" t="str">
        <f>IF(②選手情報入力!$AJ$9&lt;3,"",VLOOKUP(T10,②選手情報入力!$AI$10:$AJ$21,2,FALSE))</f>
        <v/>
      </c>
      <c r="V10" s="90" t="str">
        <f>IF(U10="","",VLOOKUP(O10,data_kyogisha!A:F,6,0))</f>
        <v/>
      </c>
      <c r="W10" s="90" t="str">
        <f t="shared" si="3"/>
        <v/>
      </c>
      <c r="X10" s="174"/>
    </row>
    <row r="11" spans="1:24">
      <c r="B11" s="64">
        <v>4</v>
      </c>
      <c r="C11" s="64" t="str">
        <f>IF(②選手情報入力!$AD$9&lt;4,"",VLOOKUP(B11,②選手情報入力!$AC$10:$AD$21,2,FALSE))</f>
        <v/>
      </c>
      <c r="D11" s="48" t="str">
        <f>IF(C11="","",VLOOKUP(C11,data_kyogisha!A:F,6,0))</f>
        <v/>
      </c>
      <c r="E11" s="48" t="str">
        <f t="shared" si="0"/>
        <v/>
      </c>
      <c r="F11" s="172"/>
      <c r="H11" s="89">
        <v>4</v>
      </c>
      <c r="I11" s="89" t="str">
        <f>IF(②選手情報入力!$AF$9&lt;4,"",VLOOKUP(H11,②選手情報入力!$AE$10:$AF$21,2,FALSE))</f>
        <v/>
      </c>
      <c r="J11" s="90" t="str">
        <f>IF(I11="","",VLOOKUP(C11,data_kyogisha!A:F,6,0))</f>
        <v/>
      </c>
      <c r="K11" s="90" t="str">
        <f t="shared" si="1"/>
        <v/>
      </c>
      <c r="L11" s="181"/>
      <c r="N11" s="64">
        <v>4</v>
      </c>
      <c r="O11" s="64" t="str">
        <f>IF(②選手情報入力!$AH$9&lt;4,"",VLOOKUP(N11,②選手情報入力!$AG$10:$AH$21,2,FALSE))</f>
        <v/>
      </c>
      <c r="P11" s="48" t="str">
        <f>IF(O11="","",VLOOKUP(O11,data_kyogisha!A:F,6,0))</f>
        <v/>
      </c>
      <c r="Q11" s="48" t="str">
        <f t="shared" si="2"/>
        <v/>
      </c>
      <c r="R11" s="172"/>
      <c r="T11" s="89">
        <v>4</v>
      </c>
      <c r="U11" s="89" t="str">
        <f>IF(②選手情報入力!$AJ$9&lt;4,"",VLOOKUP(T11,②選手情報入力!$AI$10:$AJ$21,2,FALSE))</f>
        <v/>
      </c>
      <c r="V11" s="90" t="str">
        <f>IF(U11="","",VLOOKUP(O11,data_kyogisha!A:F,6,0))</f>
        <v/>
      </c>
      <c r="W11" s="90" t="str">
        <f t="shared" si="3"/>
        <v/>
      </c>
      <c r="X11" s="174"/>
    </row>
    <row r="12" spans="1:24">
      <c r="B12" s="64">
        <v>5</v>
      </c>
      <c r="C12" s="64" t="str">
        <f>IF(②選手情報入力!$AD$9&lt;5,"",VLOOKUP(B12,②選手情報入力!$AC$10:$AD$21,2,FALSE))</f>
        <v/>
      </c>
      <c r="D12" s="48" t="str">
        <f>IF(C12="","",VLOOKUP(C12,data_kyogisha!A:F,6,0))</f>
        <v/>
      </c>
      <c r="E12" s="48" t="str">
        <f t="shared" si="0"/>
        <v/>
      </c>
      <c r="F12" s="172"/>
      <c r="H12" s="89">
        <v>5</v>
      </c>
      <c r="I12" s="89" t="str">
        <f>IF(②選手情報入力!$AF$9&lt;5,"",VLOOKUP(H12,②選手情報入力!$AE$10:$AF$21,2,FALSE))</f>
        <v/>
      </c>
      <c r="J12" s="90" t="str">
        <f>IF(I12="","",VLOOKUP(C12,data_kyogisha!A:F,6,0))</f>
        <v/>
      </c>
      <c r="K12" s="90" t="str">
        <f t="shared" si="1"/>
        <v/>
      </c>
      <c r="L12" s="181"/>
      <c r="N12" s="64">
        <v>5</v>
      </c>
      <c r="O12" s="64" t="str">
        <f>IF(②選手情報入力!$AH$9&lt;5,"",VLOOKUP(N12,②選手情報入力!$AG$10:$AH$21,2,FALSE))</f>
        <v/>
      </c>
      <c r="P12" s="48" t="str">
        <f>IF(O12="","",VLOOKUP(O12,data_kyogisha!A:F,6,0))</f>
        <v/>
      </c>
      <c r="Q12" s="48" t="str">
        <f t="shared" si="2"/>
        <v/>
      </c>
      <c r="R12" s="172"/>
      <c r="T12" s="89">
        <v>5</v>
      </c>
      <c r="U12" s="89" t="str">
        <f>IF(②選手情報入力!$AJ$9&lt;5,"",VLOOKUP(T12,②選手情報入力!$AI$10:$AJ$21,2,FALSE))</f>
        <v/>
      </c>
      <c r="V12" s="90" t="str">
        <f>IF(U12="","",VLOOKUP(O12,data_kyogisha!A:F,6,0))</f>
        <v/>
      </c>
      <c r="W12" s="90" t="str">
        <f t="shared" si="3"/>
        <v/>
      </c>
      <c r="X12" s="174"/>
    </row>
    <row r="13" spans="1:24">
      <c r="B13" s="65">
        <v>6</v>
      </c>
      <c r="C13" s="65" t="str">
        <f>IF(②選手情報入力!$AD$9&lt;6,"",VLOOKUP(B13,②選手情報入力!$AC$10:$AD$21,2,FALSE))</f>
        <v/>
      </c>
      <c r="D13" s="49" t="str">
        <f>IF(C13="","",VLOOKUP(C13,data_kyogisha!A:F,6,0))</f>
        <v/>
      </c>
      <c r="E13" s="49" t="str">
        <f t="shared" si="0"/>
        <v/>
      </c>
      <c r="F13" s="172"/>
      <c r="H13" s="91">
        <v>6</v>
      </c>
      <c r="I13" s="91" t="str">
        <f>IF(②選手情報入力!$AF$9&lt;6,"",VLOOKUP(H13,②選手情報入力!$AE$10:$AF$21,2,FALSE))</f>
        <v/>
      </c>
      <c r="J13" s="92" t="str">
        <f>IF(I13="","",VLOOKUP(C13,data_kyogisha!A:F,6,0))</f>
        <v/>
      </c>
      <c r="K13" s="92" t="str">
        <f t="shared" si="1"/>
        <v/>
      </c>
      <c r="L13" s="182"/>
      <c r="N13" s="65">
        <v>6</v>
      </c>
      <c r="O13" s="65" t="str">
        <f>IF(②選手情報入力!$AH$9&lt;6,"",VLOOKUP(N13,②選手情報入力!$AG$10:$AH$21,2,FALSE))</f>
        <v/>
      </c>
      <c r="P13" s="49" t="str">
        <f>IF(O13="","",VLOOKUP(O13,data_kyogisha!A:F,6,0))</f>
        <v/>
      </c>
      <c r="Q13" s="49" t="str">
        <f t="shared" si="2"/>
        <v/>
      </c>
      <c r="R13" s="172"/>
      <c r="T13" s="91">
        <v>6</v>
      </c>
      <c r="U13" s="91" t="str">
        <f>IF(②選手情報入力!$AJ$9&lt;6,"",VLOOKUP(T13,②選手情報入力!$AI$10:$AJ$21,2,FALSE))</f>
        <v/>
      </c>
      <c r="V13" s="92" t="str">
        <f>IF(U13="","",VLOOKUP(O13,data_kyogisha!A:F,6,0))</f>
        <v/>
      </c>
      <c r="W13" s="92" t="str">
        <f t="shared" si="3"/>
        <v/>
      </c>
      <c r="X13" s="174"/>
    </row>
    <row r="14" spans="1:24">
      <c r="C14" s="66"/>
      <c r="D14" s="67" t="s">
        <v>61</v>
      </c>
      <c r="E14" s="68"/>
      <c r="F14" s="69">
        <f>IF(②選手情報入力!AD9&gt;=4,1,0)</f>
        <v>0</v>
      </c>
      <c r="H14" s="66"/>
      <c r="I14" s="66"/>
      <c r="J14" s="67"/>
      <c r="K14" s="68"/>
      <c r="L14" s="69"/>
      <c r="N14" s="66"/>
      <c r="O14" s="66"/>
      <c r="P14" s="67" t="s">
        <v>61</v>
      </c>
      <c r="Q14" s="68"/>
      <c r="R14" s="69">
        <f>IF(②選手情報入力!AH9&gt;=4,1,0)</f>
        <v>0</v>
      </c>
      <c r="T14" s="66"/>
      <c r="U14" s="66"/>
      <c r="V14" s="67"/>
      <c r="W14" s="68"/>
      <c r="X14" s="69"/>
    </row>
  </sheetData>
  <sheetProtection password="CD83" sheet="1" selectLockedCells="1" selectUnlockedCells="1"/>
  <mergeCells count="10">
    <mergeCell ref="J1:L1"/>
    <mergeCell ref="R8:R13"/>
    <mergeCell ref="F8:F13"/>
    <mergeCell ref="B6:F6"/>
    <mergeCell ref="X8:X13"/>
    <mergeCell ref="N6:R6"/>
    <mergeCell ref="T6:X6"/>
    <mergeCell ref="H6:L6"/>
    <mergeCell ref="L8:L13"/>
    <mergeCell ref="P1:R1"/>
  </mergeCells>
  <phoneticPr fontId="2"/>
  <dataValidations count="1">
    <dataValidation imeMode="off" allowBlank="1" showInputMessage="1" showErrorMessage="1" sqref="O8:R13 I8:L13 C8:F13 U8:X13"/>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sheetProtection selectLockedCells="1" selectUnlockedCell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workbookViewId="0">
      <selection activeCell="J7" sqref="J7"/>
    </sheetView>
  </sheetViews>
  <sheetFormatPr defaultRowHeight="13.2"/>
  <cols>
    <col min="1" max="1" width="13.88671875" bestFit="1" customWidth="1"/>
    <col min="2" max="2" width="5.21875" bestFit="1" customWidth="1"/>
    <col min="3" max="3" width="5.88671875" bestFit="1" customWidth="1"/>
    <col min="4" max="4" width="3.77734375" customWidth="1"/>
    <col min="5" max="5" width="13.88671875" bestFit="1" customWidth="1"/>
    <col min="6" max="6" width="5.21875" bestFit="1" customWidth="1"/>
    <col min="7" max="7" width="5.88671875" bestFit="1" customWidth="1"/>
    <col min="8" max="8" width="3.77734375" customWidth="1"/>
    <col min="9" max="9" width="11.109375" bestFit="1" customWidth="1"/>
    <col min="10" max="10" width="5.21875" bestFit="1" customWidth="1"/>
    <col min="11" max="11" width="5.88671875" bestFit="1" customWidth="1"/>
    <col min="12" max="12" width="3.77734375" customWidth="1"/>
    <col min="13" max="13" width="2.88671875" bestFit="1" customWidth="1"/>
    <col min="14" max="14" width="31.5546875" bestFit="1" customWidth="1"/>
    <col min="15" max="15" width="27.21875" bestFit="1" customWidth="1"/>
  </cols>
  <sheetData>
    <row r="1" spans="1:15">
      <c r="A1" s="186" t="s">
        <v>75</v>
      </c>
      <c r="B1" s="186"/>
      <c r="C1" s="186"/>
      <c r="E1" s="186" t="s">
        <v>76</v>
      </c>
      <c r="F1" s="186"/>
      <c r="G1" s="186"/>
      <c r="I1" s="186" t="s">
        <v>77</v>
      </c>
      <c r="J1" s="186"/>
      <c r="K1" s="186"/>
      <c r="O1" s="38"/>
    </row>
    <row r="2" spans="1:15">
      <c r="A2" s="186" t="s">
        <v>71</v>
      </c>
      <c r="B2" s="32" t="s">
        <v>78</v>
      </c>
      <c r="C2" s="32" t="s">
        <v>81</v>
      </c>
      <c r="E2" s="186" t="s">
        <v>71</v>
      </c>
      <c r="F2" s="32" t="s">
        <v>78</v>
      </c>
      <c r="G2" s="32" t="s">
        <v>81</v>
      </c>
      <c r="I2" s="186" t="s">
        <v>71</v>
      </c>
      <c r="J2" s="32" t="s">
        <v>78</v>
      </c>
      <c r="K2" s="32" t="s">
        <v>81</v>
      </c>
      <c r="N2" s="186" t="s">
        <v>88</v>
      </c>
      <c r="O2" s="186"/>
    </row>
    <row r="3" spans="1:15" ht="13.8" thickBot="1">
      <c r="A3" s="186"/>
      <c r="B3" s="32" t="s">
        <v>79</v>
      </c>
      <c r="C3" s="32" t="s">
        <v>80</v>
      </c>
      <c r="E3" s="186"/>
      <c r="F3" s="32" t="s">
        <v>79</v>
      </c>
      <c r="G3" s="32" t="s">
        <v>80</v>
      </c>
      <c r="I3" s="186"/>
      <c r="J3" s="32" t="s">
        <v>79</v>
      </c>
      <c r="K3" s="32" t="s">
        <v>80</v>
      </c>
      <c r="N3" s="38"/>
      <c r="O3" s="38"/>
    </row>
    <row r="4" spans="1:15" ht="13.2" customHeight="1">
      <c r="B4" s="27"/>
      <c r="F4" s="27"/>
      <c r="I4" t="s">
        <v>128</v>
      </c>
      <c r="J4" s="27">
        <v>59</v>
      </c>
      <c r="K4">
        <v>2</v>
      </c>
      <c r="M4" s="80" t="s">
        <v>86</v>
      </c>
      <c r="N4" s="42" t="s">
        <v>109</v>
      </c>
      <c r="O4" s="39" t="s">
        <v>109</v>
      </c>
    </row>
    <row r="5" spans="1:15">
      <c r="B5" s="27"/>
      <c r="F5" s="27"/>
      <c r="J5" s="27"/>
      <c r="M5" s="81"/>
      <c r="N5" s="19" t="s">
        <v>110</v>
      </c>
      <c r="O5" s="40" t="s">
        <v>110</v>
      </c>
    </row>
    <row r="6" spans="1:15">
      <c r="B6" s="27"/>
      <c r="F6" s="27"/>
      <c r="I6" t="s">
        <v>131</v>
      </c>
      <c r="J6" s="27">
        <v>60</v>
      </c>
      <c r="K6">
        <v>2</v>
      </c>
      <c r="M6" s="81"/>
      <c r="N6" s="19" t="s">
        <v>111</v>
      </c>
      <c r="O6" s="40" t="s">
        <v>111</v>
      </c>
    </row>
    <row r="7" spans="1:15">
      <c r="B7" s="27"/>
      <c r="F7" s="27"/>
      <c r="J7" s="27"/>
      <c r="M7" s="81"/>
      <c r="N7" s="19" t="s">
        <v>112</v>
      </c>
      <c r="O7" s="40" t="s">
        <v>112</v>
      </c>
    </row>
    <row r="8" spans="1:15">
      <c r="B8" s="27"/>
      <c r="F8" s="27"/>
      <c r="M8" s="81"/>
      <c r="N8" s="19" t="s">
        <v>113</v>
      </c>
      <c r="O8" s="40" t="s">
        <v>113</v>
      </c>
    </row>
    <row r="9" spans="1:15">
      <c r="B9" s="27"/>
      <c r="F9" s="27"/>
      <c r="M9" s="81"/>
      <c r="N9" s="19" t="s">
        <v>114</v>
      </c>
      <c r="O9" s="40" t="s">
        <v>114</v>
      </c>
    </row>
    <row r="10" spans="1:15">
      <c r="B10" s="27"/>
      <c r="F10" s="27"/>
      <c r="M10" s="81"/>
      <c r="N10" s="19" t="s">
        <v>115</v>
      </c>
      <c r="O10" s="40" t="s">
        <v>115</v>
      </c>
    </row>
    <row r="11" spans="1:15">
      <c r="B11" s="27"/>
      <c r="F11" s="27"/>
      <c r="M11" s="81"/>
      <c r="N11" s="19" t="s">
        <v>116</v>
      </c>
      <c r="O11" s="40" t="s">
        <v>116</v>
      </c>
    </row>
    <row r="12" spans="1:15">
      <c r="B12" s="27"/>
      <c r="F12" s="27"/>
      <c r="M12" s="81"/>
      <c r="N12" s="19" t="s">
        <v>117</v>
      </c>
      <c r="O12" s="40" t="s">
        <v>117</v>
      </c>
    </row>
    <row r="13" spans="1:15">
      <c r="B13" s="27"/>
      <c r="F13" s="27"/>
      <c r="M13" s="81"/>
      <c r="N13" s="19" t="s">
        <v>118</v>
      </c>
      <c r="O13" s="40" t="s">
        <v>118</v>
      </c>
    </row>
    <row r="14" spans="1:15">
      <c r="B14" s="27"/>
      <c r="F14" s="27"/>
      <c r="M14" s="81"/>
      <c r="N14" s="19" t="s">
        <v>119</v>
      </c>
      <c r="O14" s="40" t="s">
        <v>119</v>
      </c>
    </row>
    <row r="15" spans="1:15">
      <c r="B15" s="27"/>
      <c r="F15" s="27"/>
      <c r="M15" s="81"/>
      <c r="N15" s="19" t="s">
        <v>120</v>
      </c>
      <c r="O15" s="40" t="s">
        <v>120</v>
      </c>
    </row>
    <row r="16" spans="1:15">
      <c r="B16" s="27"/>
      <c r="F16" s="27"/>
      <c r="M16" s="81"/>
      <c r="N16" s="19" t="s">
        <v>121</v>
      </c>
      <c r="O16" s="40" t="s">
        <v>121</v>
      </c>
    </row>
    <row r="17" spans="2:15">
      <c r="B17" s="27"/>
      <c r="F17" s="27"/>
      <c r="M17" s="81"/>
      <c r="N17" s="19" t="s">
        <v>122</v>
      </c>
      <c r="O17" s="40" t="s">
        <v>122</v>
      </c>
    </row>
    <row r="18" spans="2:15">
      <c r="B18" s="27"/>
      <c r="F18" s="27"/>
      <c r="M18" s="81"/>
      <c r="N18" s="19" t="s">
        <v>123</v>
      </c>
      <c r="O18" s="40" t="s">
        <v>123</v>
      </c>
    </row>
    <row r="19" spans="2:15">
      <c r="B19" s="27"/>
      <c r="F19" s="27"/>
      <c r="M19" s="81"/>
      <c r="N19" s="19" t="s">
        <v>124</v>
      </c>
      <c r="O19" s="40" t="s">
        <v>124</v>
      </c>
    </row>
    <row r="20" spans="2:15">
      <c r="B20" s="27"/>
      <c r="F20" s="27"/>
      <c r="M20" s="81"/>
      <c r="N20" s="76" t="s">
        <v>125</v>
      </c>
      <c r="O20" s="40" t="s">
        <v>125</v>
      </c>
    </row>
    <row r="21" spans="2:15">
      <c r="B21" s="27"/>
      <c r="M21" s="81"/>
      <c r="N21" s="76" t="s">
        <v>126</v>
      </c>
      <c r="O21" s="40" t="s">
        <v>126</v>
      </c>
    </row>
    <row r="22" spans="2:15">
      <c r="B22" s="27"/>
      <c r="M22" s="81"/>
      <c r="N22" s="76" t="s">
        <v>145</v>
      </c>
      <c r="O22" s="40" t="s">
        <v>145</v>
      </c>
    </row>
    <row r="23" spans="2:15">
      <c r="B23" s="27"/>
      <c r="M23" s="82"/>
      <c r="N23" s="19" t="s">
        <v>146</v>
      </c>
      <c r="O23" s="40" t="s">
        <v>146</v>
      </c>
    </row>
    <row r="24" spans="2:15" ht="13.2" customHeight="1">
      <c r="M24" s="44"/>
      <c r="N24" s="45"/>
      <c r="O24" s="46"/>
    </row>
    <row r="25" spans="2:15">
      <c r="M25" s="183" t="s">
        <v>87</v>
      </c>
      <c r="N25" s="19" t="s">
        <v>127</v>
      </c>
      <c r="O25" s="40" t="s">
        <v>127</v>
      </c>
    </row>
    <row r="26" spans="2:15">
      <c r="M26" s="184"/>
      <c r="N26" s="19" t="s">
        <v>129</v>
      </c>
      <c r="O26" s="40" t="s">
        <v>129</v>
      </c>
    </row>
    <row r="27" spans="2:15">
      <c r="M27" s="184"/>
      <c r="N27" s="19" t="s">
        <v>130</v>
      </c>
      <c r="O27" s="40" t="s">
        <v>130</v>
      </c>
    </row>
    <row r="28" spans="2:15">
      <c r="M28" s="184"/>
      <c r="N28" s="19" t="s">
        <v>132</v>
      </c>
      <c r="O28" s="40" t="s">
        <v>132</v>
      </c>
    </row>
    <row r="29" spans="2:15">
      <c r="M29" s="184"/>
      <c r="N29" s="19" t="s">
        <v>133</v>
      </c>
      <c r="O29" s="40" t="s">
        <v>133</v>
      </c>
    </row>
    <row r="30" spans="2:15">
      <c r="M30" s="184"/>
      <c r="N30" s="19" t="s">
        <v>134</v>
      </c>
      <c r="O30" s="40" t="s">
        <v>134</v>
      </c>
    </row>
    <row r="31" spans="2:15" ht="13.2" customHeight="1">
      <c r="M31" s="184"/>
      <c r="N31" s="19" t="s">
        <v>135</v>
      </c>
      <c r="O31" s="40" t="s">
        <v>135</v>
      </c>
    </row>
    <row r="32" spans="2:15">
      <c r="M32" s="184"/>
      <c r="N32" s="19" t="s">
        <v>136</v>
      </c>
      <c r="O32" s="40" t="s">
        <v>136</v>
      </c>
    </row>
    <row r="33" spans="13:15">
      <c r="M33" s="184"/>
      <c r="N33" s="19" t="s">
        <v>137</v>
      </c>
      <c r="O33" s="40" t="s">
        <v>137</v>
      </c>
    </row>
    <row r="34" spans="13:15">
      <c r="M34" s="184"/>
      <c r="N34" s="19" t="s">
        <v>138</v>
      </c>
      <c r="O34" s="40" t="s">
        <v>138</v>
      </c>
    </row>
    <row r="35" spans="13:15">
      <c r="M35" s="184"/>
      <c r="N35" s="19" t="s">
        <v>139</v>
      </c>
      <c r="O35" s="40" t="s">
        <v>139</v>
      </c>
    </row>
    <row r="36" spans="13:15">
      <c r="M36" s="184"/>
      <c r="N36" s="19" t="s">
        <v>140</v>
      </c>
      <c r="O36" s="40" t="s">
        <v>140</v>
      </c>
    </row>
    <row r="37" spans="13:15">
      <c r="M37" s="184"/>
      <c r="N37" s="19" t="s">
        <v>141</v>
      </c>
      <c r="O37" s="40" t="s">
        <v>141</v>
      </c>
    </row>
    <row r="38" spans="13:15">
      <c r="M38" s="184"/>
      <c r="N38" s="19" t="s">
        <v>142</v>
      </c>
      <c r="O38" s="40" t="s">
        <v>142</v>
      </c>
    </row>
    <row r="39" spans="13:15">
      <c r="M39" s="184"/>
      <c r="N39" s="19" t="s">
        <v>143</v>
      </c>
      <c r="O39" s="40" t="s">
        <v>143</v>
      </c>
    </row>
    <row r="40" spans="13:15">
      <c r="M40" s="184"/>
      <c r="N40" s="19" t="s">
        <v>144</v>
      </c>
      <c r="O40" s="40" t="s">
        <v>144</v>
      </c>
    </row>
    <row r="41" spans="13:15">
      <c r="M41" s="184"/>
      <c r="N41" s="19"/>
      <c r="O41" s="40"/>
    </row>
    <row r="42" spans="13:15" ht="13.8" thickBot="1">
      <c r="M42" s="185"/>
      <c r="N42" s="43"/>
      <c r="O42" s="41"/>
    </row>
  </sheetData>
  <sheetProtection selectLockedCells="1" selectUnlockedCells="1"/>
  <mergeCells count="8">
    <mergeCell ref="M25:M42"/>
    <mergeCell ref="N2:O2"/>
    <mergeCell ref="A1:C1"/>
    <mergeCell ref="E1:G1"/>
    <mergeCell ref="I1:K1"/>
    <mergeCell ref="A2:A3"/>
    <mergeCell ref="E2:E3"/>
    <mergeCell ref="I2:I3"/>
  </mergeCells>
  <phoneticPr fontId="2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workbookViewId="0">
      <pane ySplit="1" topLeftCell="A2" activePane="bottomLeft" state="frozen"/>
      <selection pane="bottomLeft" activeCell="A13" sqref="A13"/>
    </sheetView>
  </sheetViews>
  <sheetFormatPr defaultRowHeight="13.2"/>
  <cols>
    <col min="1" max="1" width="10.5546875" bestFit="1" customWidth="1"/>
    <col min="6" max="6" width="13.109375" bestFit="1" customWidth="1"/>
    <col min="8" max="8" width="13.88671875" bestFit="1" customWidth="1"/>
  </cols>
  <sheetData>
    <row r="1" spans="1:34">
      <c r="A1" t="s">
        <v>3</v>
      </c>
      <c r="B1" t="s">
        <v>4</v>
      </c>
      <c r="C1" t="s">
        <v>5</v>
      </c>
      <c r="D1" t="s">
        <v>6</v>
      </c>
      <c r="E1" t="s">
        <v>7</v>
      </c>
      <c r="F1" t="s">
        <v>8</v>
      </c>
      <c r="G1" t="s">
        <v>9</v>
      </c>
      <c r="H1" t="s">
        <v>10</v>
      </c>
      <c r="I1" t="s">
        <v>11</v>
      </c>
      <c r="J1" t="s">
        <v>12</v>
      </c>
      <c r="K1" t="s">
        <v>13</v>
      </c>
      <c r="L1" t="s">
        <v>14</v>
      </c>
      <c r="M1" t="s">
        <v>15</v>
      </c>
      <c r="N1" s="5" t="s">
        <v>16</v>
      </c>
      <c r="O1" s="5" t="s">
        <v>17</v>
      </c>
      <c r="P1" s="5" t="s">
        <v>18</v>
      </c>
      <c r="Q1" s="5" t="s">
        <v>19</v>
      </c>
      <c r="R1" s="5" t="s">
        <v>20</v>
      </c>
      <c r="S1" s="5"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IF(E2="","",I2*1000000+①学校情報入力!$D$3*1000+②選手情報入力!A10)</f>
        <v/>
      </c>
      <c r="B2" t="str">
        <f>IF(E2="","",①学校情報入力!$D$3)</f>
        <v/>
      </c>
      <c r="D2" t="str">
        <f>IF(②選手情報入力!C10="","",LEFT(②選手情報入力!C10,1))</f>
        <v/>
      </c>
      <c r="E2" t="str">
        <f>IF(②選手情報入力!C10="","",REPLACE(②選手情報入力!C10,1,1,""))</f>
        <v/>
      </c>
      <c r="F2" t="str">
        <f>IF(E2="","",②選手情報入力!D10)</f>
        <v/>
      </c>
      <c r="G2" t="str">
        <f>IF(E2="","",②選手情報入力!E10)</f>
        <v/>
      </c>
      <c r="H2" t="str">
        <f>IF(E2="","",F2)</f>
        <v/>
      </c>
      <c r="I2" t="str">
        <f>IF(E2="","",IF(②選手情報入力!G10="男",1,2))</f>
        <v/>
      </c>
      <c r="J2" t="str">
        <f>IF(E2="","",IF(②選手情報入力!H10="","",②選手情報入力!H10))</f>
        <v/>
      </c>
      <c r="L2" t="str">
        <f>IF(E2="","",0)</f>
        <v/>
      </c>
      <c r="M2" t="str">
        <f>IF(E2="","","愛知")</f>
        <v/>
      </c>
      <c r="Q2" s="19"/>
      <c r="U2" s="19"/>
      <c r="Y2" s="19"/>
      <c r="AA2" t="str">
        <f>IF(E2="","",IF(②選手情報入力!J10="","",IF(I2=1,種目情報!$J$4,種目情報!$J$6)))</f>
        <v/>
      </c>
      <c r="AB2" t="str">
        <f>IF(E2="","",IF(②選手情報入力!J10="","",IF(I2=1,IF(②選手情報入力!$J$5="","",②選手情報入力!$J$5),IF(②選手情報入力!$J$6="","",②選手情報入力!$J$6))))</f>
        <v/>
      </c>
      <c r="AC2" t="str">
        <f>IF(E2="","",IF(②選手情報入力!J10="","",0))</f>
        <v/>
      </c>
      <c r="AD2" t="str">
        <f>IF(E2="","",IF(②選手情報入力!J10="","",2))</f>
        <v/>
      </c>
    </row>
    <row r="3" spans="1:34">
      <c r="A3" t="str">
        <f>IF(E3="","",I3*1000000+①学校情報入力!$D$3*1000+②選手情報入力!A11)</f>
        <v/>
      </c>
      <c r="B3" t="str">
        <f>IF(E3="","",①学校情報入力!$D$3)</f>
        <v/>
      </c>
      <c r="D3" t="str">
        <f>IF(②選手情報入力!C11="","",LEFT(②選手情報入力!C11,1))</f>
        <v/>
      </c>
      <c r="E3" t="str">
        <f>IF(②選手情報入力!C11="","",REPLACE(②選手情報入力!C11,1,1,""))</f>
        <v/>
      </c>
      <c r="F3" t="str">
        <f>IF(E3="","",②選手情報入力!D11)</f>
        <v/>
      </c>
      <c r="G3" t="str">
        <f>IF(E3="","",②選手情報入力!E11)</f>
        <v/>
      </c>
      <c r="H3" t="str">
        <f t="shared" ref="H3:H13" si="0">IF(E3="","",F3)</f>
        <v/>
      </c>
      <c r="I3" t="str">
        <f>IF(E3="","",IF(②選手情報入力!G11="男",1,2))</f>
        <v/>
      </c>
      <c r="J3" t="str">
        <f>IF(E3="","",IF(②選手情報入力!H11="","",②選手情報入力!H11))</f>
        <v/>
      </c>
      <c r="L3" t="str">
        <f t="shared" ref="L3:L13" si="1">IF(E3="","",0)</f>
        <v/>
      </c>
      <c r="M3" t="str">
        <f t="shared" ref="M3:M13" si="2">IF(E3="","","愛知")</f>
        <v/>
      </c>
      <c r="Q3" s="19"/>
      <c r="U3" s="19"/>
      <c r="Y3" s="19"/>
      <c r="AA3" t="str">
        <f>IF(E3="","",IF(②選手情報入力!J11="","",IF(I3=1,種目情報!$J$4,種目情報!$J$6)))</f>
        <v/>
      </c>
      <c r="AB3" t="str">
        <f>IF(E3="","",IF(②選手情報入力!J11="","",IF(I3=1,IF(②選手情報入力!$J$5="","",②選手情報入力!$J$5),IF(②選手情報入力!$J$6="","",②選手情報入力!$J$6))))</f>
        <v/>
      </c>
      <c r="AC3" t="str">
        <f>IF(E3="","",IF(②選手情報入力!J11="","",0))</f>
        <v/>
      </c>
      <c r="AD3" t="str">
        <f>IF(E3="","",IF(②選手情報入力!J11="","",2))</f>
        <v/>
      </c>
    </row>
    <row r="4" spans="1:34">
      <c r="A4" t="str">
        <f>IF(E4="","",I4*1000000+①学校情報入力!$D$3*1000+②選手情報入力!A12)</f>
        <v/>
      </c>
      <c r="B4" t="str">
        <f>IF(E4="","",①学校情報入力!$D$3)</f>
        <v/>
      </c>
      <c r="D4" t="str">
        <f>IF(②選手情報入力!C12="","",LEFT(②選手情報入力!C12,1))</f>
        <v/>
      </c>
      <c r="E4" t="str">
        <f>IF(②選手情報入力!C12="","",REPLACE(②選手情報入力!C12,1,1,""))</f>
        <v/>
      </c>
      <c r="F4" t="str">
        <f>IF(E4="","",②選手情報入力!D12)</f>
        <v/>
      </c>
      <c r="G4" t="str">
        <f>IF(E4="","",②選手情報入力!E12)</f>
        <v/>
      </c>
      <c r="H4" t="str">
        <f t="shared" si="0"/>
        <v/>
      </c>
      <c r="I4" t="str">
        <f>IF(E4="","",IF(②選手情報入力!G12="男",1,2))</f>
        <v/>
      </c>
      <c r="J4" t="str">
        <f>IF(E4="","",IF(②選手情報入力!H12="","",②選手情報入力!H12))</f>
        <v/>
      </c>
      <c r="L4" t="str">
        <f t="shared" si="1"/>
        <v/>
      </c>
      <c r="M4" t="str">
        <f t="shared" si="2"/>
        <v/>
      </c>
      <c r="Q4" s="19"/>
      <c r="U4" s="19"/>
      <c r="Y4" s="19"/>
      <c r="AA4" t="str">
        <f>IF(E4="","",IF(②選手情報入力!J12="","",IF(I4=1,種目情報!$J$4,種目情報!$J$6)))</f>
        <v/>
      </c>
      <c r="AB4" t="str">
        <f>IF(E4="","",IF(②選手情報入力!J12="","",IF(I4=1,IF(②選手情報入力!$J$5="","",②選手情報入力!$J$5),IF(②選手情報入力!$J$6="","",②選手情報入力!$J$6))))</f>
        <v/>
      </c>
      <c r="AC4" t="str">
        <f>IF(E4="","",IF(②選手情報入力!J12="","",0))</f>
        <v/>
      </c>
      <c r="AD4" t="str">
        <f>IF(E4="","",IF(②選手情報入力!J12="","",2))</f>
        <v/>
      </c>
    </row>
    <row r="5" spans="1:34">
      <c r="A5" t="str">
        <f>IF(E5="","",I5*1000000+①学校情報入力!$D$3*1000+②選手情報入力!A13)</f>
        <v/>
      </c>
      <c r="B5" t="str">
        <f>IF(E5="","",①学校情報入力!$D$3)</f>
        <v/>
      </c>
      <c r="D5" t="str">
        <f>IF(②選手情報入力!C13="","",LEFT(②選手情報入力!C13,1))</f>
        <v/>
      </c>
      <c r="E5" t="str">
        <f>IF(②選手情報入力!C13="","",REPLACE(②選手情報入力!C13,1,1,""))</f>
        <v/>
      </c>
      <c r="F5" t="str">
        <f>IF(E5="","",②選手情報入力!D13)</f>
        <v/>
      </c>
      <c r="G5" t="str">
        <f>IF(E5="","",②選手情報入力!E13)</f>
        <v/>
      </c>
      <c r="H5" t="str">
        <f t="shared" si="0"/>
        <v/>
      </c>
      <c r="I5" t="str">
        <f>IF(E5="","",IF(②選手情報入力!G13="男",1,2))</f>
        <v/>
      </c>
      <c r="J5" t="str">
        <f>IF(E5="","",IF(②選手情報入力!H13="","",②選手情報入力!H13))</f>
        <v/>
      </c>
      <c r="L5" t="str">
        <f t="shared" si="1"/>
        <v/>
      </c>
      <c r="M5" t="str">
        <f t="shared" si="2"/>
        <v/>
      </c>
      <c r="Q5" s="19"/>
      <c r="U5" s="19"/>
      <c r="Y5" s="19"/>
      <c r="AA5" t="str">
        <f>IF(E5="","",IF(②選手情報入力!J13="","",IF(I5=1,種目情報!$J$4,種目情報!$J$6)))</f>
        <v/>
      </c>
      <c r="AB5" t="str">
        <f>IF(E5="","",IF(②選手情報入力!J13="","",IF(I5=1,IF(②選手情報入力!$J$5="","",②選手情報入力!$J$5),IF(②選手情報入力!$J$6="","",②選手情報入力!$J$6))))</f>
        <v/>
      </c>
      <c r="AC5" t="str">
        <f>IF(E5="","",IF(②選手情報入力!J13="","",0))</f>
        <v/>
      </c>
      <c r="AD5" t="str">
        <f>IF(E5="","",IF(②選手情報入力!J13="","",2))</f>
        <v/>
      </c>
    </row>
    <row r="6" spans="1:34">
      <c r="A6" t="str">
        <f>IF(E6="","",I6*1000000+①学校情報入力!$D$3*1000+②選手情報入力!A14)</f>
        <v/>
      </c>
      <c r="B6" t="str">
        <f>IF(E6="","",①学校情報入力!$D$3)</f>
        <v/>
      </c>
      <c r="D6" t="str">
        <f>IF(②選手情報入力!C14="","",LEFT(②選手情報入力!C14,1))</f>
        <v/>
      </c>
      <c r="E6" t="str">
        <f>IF(②選手情報入力!C14="","",REPLACE(②選手情報入力!C14,1,1,""))</f>
        <v/>
      </c>
      <c r="F6" t="str">
        <f>IF(E6="","",②選手情報入力!D14)</f>
        <v/>
      </c>
      <c r="G6" t="str">
        <f>IF(E6="","",②選手情報入力!E14)</f>
        <v/>
      </c>
      <c r="H6" t="str">
        <f t="shared" si="0"/>
        <v/>
      </c>
      <c r="I6" t="str">
        <f>IF(E6="","",IF(②選手情報入力!G14="男",1,2))</f>
        <v/>
      </c>
      <c r="J6" t="str">
        <f>IF(E6="","",IF(②選手情報入力!H14="","",②選手情報入力!H14))</f>
        <v/>
      </c>
      <c r="L6" t="str">
        <f t="shared" si="1"/>
        <v/>
      </c>
      <c r="M6" t="str">
        <f t="shared" si="2"/>
        <v/>
      </c>
      <c r="Q6" s="19"/>
      <c r="U6" s="19"/>
      <c r="Y6" s="19"/>
      <c r="AA6" t="str">
        <f>IF(E6="","",IF(②選手情報入力!J14="","",IF(I6=1,種目情報!$J$4,種目情報!$J$6)))</f>
        <v/>
      </c>
      <c r="AB6" t="str">
        <f>IF(E6="","",IF(②選手情報入力!J14="","",IF(I6=1,IF(②選手情報入力!$J$5="","",②選手情報入力!$J$5),IF(②選手情報入力!$J$6="","",②選手情報入力!$J$6))))</f>
        <v/>
      </c>
      <c r="AC6" t="str">
        <f>IF(E6="","",IF(②選手情報入力!J14="","",0))</f>
        <v/>
      </c>
      <c r="AD6" t="str">
        <f>IF(E6="","",IF(②選手情報入力!J14="","",2))</f>
        <v/>
      </c>
    </row>
    <row r="7" spans="1:34">
      <c r="A7" t="str">
        <f>IF(E7="","",I7*1000000+①学校情報入力!$D$3*1000+②選手情報入力!A15)</f>
        <v/>
      </c>
      <c r="B7" t="str">
        <f>IF(E7="","",①学校情報入力!$D$3)</f>
        <v/>
      </c>
      <c r="D7" t="str">
        <f>IF(②選手情報入力!C15="","",LEFT(②選手情報入力!C15,1))</f>
        <v/>
      </c>
      <c r="E7" t="str">
        <f>IF(②選手情報入力!C15="","",REPLACE(②選手情報入力!C15,1,1,""))</f>
        <v/>
      </c>
      <c r="F7" t="str">
        <f>IF(E7="","",②選手情報入力!D15)</f>
        <v/>
      </c>
      <c r="G7" t="str">
        <f>IF(E7="","",②選手情報入力!E15)</f>
        <v/>
      </c>
      <c r="H7" t="str">
        <f t="shared" si="0"/>
        <v/>
      </c>
      <c r="I7" t="str">
        <f>IF(E7="","",IF(②選手情報入力!G15="男",1,2))</f>
        <v/>
      </c>
      <c r="J7" t="str">
        <f>IF(E7="","",IF(②選手情報入力!H15="","",②選手情報入力!H15))</f>
        <v/>
      </c>
      <c r="L7" t="str">
        <f t="shared" si="1"/>
        <v/>
      </c>
      <c r="M7" t="str">
        <f t="shared" si="2"/>
        <v/>
      </c>
      <c r="Q7" s="19"/>
      <c r="U7" s="19"/>
      <c r="Y7" s="19"/>
      <c r="AA7" t="str">
        <f>IF(E7="","",IF(②選手情報入力!J15="","",IF(I7=1,種目情報!$J$4,種目情報!$J$6)))</f>
        <v/>
      </c>
      <c r="AB7" t="str">
        <f>IF(E7="","",IF(②選手情報入力!J15="","",IF(I7=1,IF(②選手情報入力!$J$5="","",②選手情報入力!$J$5),IF(②選手情報入力!$J$6="","",②選手情報入力!$J$6))))</f>
        <v/>
      </c>
      <c r="AC7" t="str">
        <f>IF(E7="","",IF(②選手情報入力!J15="","",0))</f>
        <v/>
      </c>
      <c r="AD7" t="str">
        <f>IF(E7="","",IF(②選手情報入力!J15="","",2))</f>
        <v/>
      </c>
    </row>
    <row r="8" spans="1:34">
      <c r="A8" t="str">
        <f>IF(E8="","",I8*1000000+①学校情報入力!$D$3*1000+②選手情報入力!A16)</f>
        <v/>
      </c>
      <c r="B8" t="str">
        <f>IF(E8="","",①学校情報入力!$D$3)</f>
        <v/>
      </c>
      <c r="D8" t="str">
        <f>IF(②選手情報入力!C16="","",LEFT(②選手情報入力!C16,1))</f>
        <v/>
      </c>
      <c r="E8" t="str">
        <f>IF(②選手情報入力!C16="","",REPLACE(②選手情報入力!C16,1,1,""))</f>
        <v/>
      </c>
      <c r="F8" t="str">
        <f>IF(E8="","",②選手情報入力!D16)</f>
        <v/>
      </c>
      <c r="G8" t="str">
        <f>IF(E8="","",②選手情報入力!E16)</f>
        <v/>
      </c>
      <c r="H8" t="str">
        <f t="shared" si="0"/>
        <v/>
      </c>
      <c r="I8" t="str">
        <f>IF(E8="","",IF(②選手情報入力!G16="男",1,2))</f>
        <v/>
      </c>
      <c r="J8" t="str">
        <f>IF(E8="","",IF(②選手情報入力!H16="","",②選手情報入力!H16))</f>
        <v/>
      </c>
      <c r="L8" t="str">
        <f t="shared" si="1"/>
        <v/>
      </c>
      <c r="M8" t="str">
        <f t="shared" si="2"/>
        <v/>
      </c>
      <c r="Q8" s="19"/>
      <c r="U8" s="19"/>
      <c r="Y8" s="19"/>
      <c r="AA8" t="str">
        <f>IF(E8="","",IF(②選手情報入力!J16="","",IF(I8=1,種目情報!$J$4,種目情報!$J$6)))</f>
        <v/>
      </c>
      <c r="AB8" t="str">
        <f>IF(E8="","",IF(②選手情報入力!J16="","",IF(I8=1,IF(②選手情報入力!$J$5="","",②選手情報入力!$J$5),IF(②選手情報入力!$J$6="","",②選手情報入力!$J$6))))</f>
        <v/>
      </c>
      <c r="AC8" t="str">
        <f>IF(E8="","",IF(②選手情報入力!J16="","",0))</f>
        <v/>
      </c>
      <c r="AD8" t="str">
        <f>IF(E8="","",IF(②選手情報入力!J16="","",2))</f>
        <v/>
      </c>
    </row>
    <row r="9" spans="1:34">
      <c r="A9" t="str">
        <f>IF(E9="","",I9*1000000+①学校情報入力!$D$3*1000+②選手情報入力!A17)</f>
        <v/>
      </c>
      <c r="B9" t="str">
        <f>IF(E9="","",①学校情報入力!$D$3)</f>
        <v/>
      </c>
      <c r="D9" t="str">
        <f>IF(②選手情報入力!C17="","",LEFT(②選手情報入力!C17,1))</f>
        <v/>
      </c>
      <c r="E9" t="str">
        <f>IF(②選手情報入力!C17="","",REPLACE(②選手情報入力!C17,1,1,""))</f>
        <v/>
      </c>
      <c r="F9" t="str">
        <f>IF(E9="","",②選手情報入力!D17)</f>
        <v/>
      </c>
      <c r="G9" t="str">
        <f>IF(E9="","",②選手情報入力!E17)</f>
        <v/>
      </c>
      <c r="H9" t="str">
        <f t="shared" si="0"/>
        <v/>
      </c>
      <c r="I9" t="str">
        <f>IF(E9="","",IF(②選手情報入力!G17="男",1,2))</f>
        <v/>
      </c>
      <c r="J9" t="str">
        <f>IF(E9="","",IF(②選手情報入力!H17="","",②選手情報入力!H17))</f>
        <v/>
      </c>
      <c r="L9" t="str">
        <f t="shared" si="1"/>
        <v/>
      </c>
      <c r="M9" t="str">
        <f t="shared" si="2"/>
        <v/>
      </c>
      <c r="Q9" s="19"/>
      <c r="U9" s="19"/>
      <c r="Y9" s="19"/>
      <c r="AA9" t="str">
        <f>IF(E9="","",IF(②選手情報入力!J17="","",IF(I9=1,種目情報!$J$4,種目情報!$J$6)))</f>
        <v/>
      </c>
      <c r="AB9" t="str">
        <f>IF(E9="","",IF(②選手情報入力!J17="","",IF(I9=1,IF(②選手情報入力!$J$5="","",②選手情報入力!$J$5),IF(②選手情報入力!$J$6="","",②選手情報入力!$J$6))))</f>
        <v/>
      </c>
      <c r="AC9" t="str">
        <f>IF(E9="","",IF(②選手情報入力!J17="","",0))</f>
        <v/>
      </c>
      <c r="AD9" t="str">
        <f>IF(E9="","",IF(②選手情報入力!J17="","",2))</f>
        <v/>
      </c>
    </row>
    <row r="10" spans="1:34">
      <c r="A10" t="str">
        <f>IF(E10="","",I10*1000000+①学校情報入力!$D$3*1000+②選手情報入力!A18)</f>
        <v/>
      </c>
      <c r="B10" t="str">
        <f>IF(E10="","",①学校情報入力!$D$3)</f>
        <v/>
      </c>
      <c r="D10" t="str">
        <f>IF(②選手情報入力!C18="","",LEFT(②選手情報入力!C18,1))</f>
        <v/>
      </c>
      <c r="E10" t="str">
        <f>IF(②選手情報入力!C18="","",REPLACE(②選手情報入力!C18,1,1,""))</f>
        <v/>
      </c>
      <c r="F10" t="str">
        <f>IF(E10="","",②選手情報入力!D18)</f>
        <v/>
      </c>
      <c r="G10" t="str">
        <f>IF(E10="","",②選手情報入力!E18)</f>
        <v/>
      </c>
      <c r="H10" t="str">
        <f t="shared" si="0"/>
        <v/>
      </c>
      <c r="I10" t="str">
        <f>IF(E10="","",IF(②選手情報入力!G18="男",1,2))</f>
        <v/>
      </c>
      <c r="J10" t="str">
        <f>IF(E10="","",IF(②選手情報入力!H18="","",②選手情報入力!H18))</f>
        <v/>
      </c>
      <c r="L10" t="str">
        <f t="shared" si="1"/>
        <v/>
      </c>
      <c r="M10" t="str">
        <f t="shared" si="2"/>
        <v/>
      </c>
      <c r="Q10" s="19"/>
      <c r="U10" s="19"/>
      <c r="Y10" s="19"/>
      <c r="AA10" t="str">
        <f>IF(E10="","",IF(②選手情報入力!J18="","",IF(I10=1,種目情報!$J$4,種目情報!$J$6)))</f>
        <v/>
      </c>
      <c r="AB10" t="str">
        <f>IF(E10="","",IF(②選手情報入力!J18="","",IF(I10=1,IF(②選手情報入力!$J$5="","",②選手情報入力!$J$5),IF(②選手情報入力!$J$6="","",②選手情報入力!$J$6))))</f>
        <v/>
      </c>
      <c r="AC10" t="str">
        <f>IF(E10="","",IF(②選手情報入力!J18="","",0))</f>
        <v/>
      </c>
      <c r="AD10" t="str">
        <f>IF(E10="","",IF(②選手情報入力!J18="","",2))</f>
        <v/>
      </c>
    </row>
    <row r="11" spans="1:34">
      <c r="A11" t="str">
        <f>IF(E11="","",I11*1000000+①学校情報入力!$D$3*1000+②選手情報入力!A19)</f>
        <v/>
      </c>
      <c r="B11" t="str">
        <f>IF(E11="","",①学校情報入力!$D$3)</f>
        <v/>
      </c>
      <c r="D11" t="str">
        <f>IF(②選手情報入力!C19="","",LEFT(②選手情報入力!C19,1))</f>
        <v/>
      </c>
      <c r="E11" t="str">
        <f>IF(②選手情報入力!C19="","",REPLACE(②選手情報入力!C19,1,1,""))</f>
        <v/>
      </c>
      <c r="F11" t="str">
        <f>IF(E11="","",②選手情報入力!D19)</f>
        <v/>
      </c>
      <c r="G11" t="str">
        <f>IF(E11="","",②選手情報入力!E19)</f>
        <v/>
      </c>
      <c r="H11" t="str">
        <f t="shared" si="0"/>
        <v/>
      </c>
      <c r="I11" t="str">
        <f>IF(E11="","",IF(②選手情報入力!G19="男",1,2))</f>
        <v/>
      </c>
      <c r="J11" t="str">
        <f>IF(E11="","",IF(②選手情報入力!H19="","",②選手情報入力!H19))</f>
        <v/>
      </c>
      <c r="L11" t="str">
        <f t="shared" si="1"/>
        <v/>
      </c>
      <c r="M11" t="str">
        <f t="shared" si="2"/>
        <v/>
      </c>
      <c r="Q11" s="19"/>
      <c r="U11" s="19"/>
      <c r="Y11" s="19"/>
      <c r="AA11" t="str">
        <f>IF(E11="","",IF(②選手情報入力!J19="","",IF(I11=1,種目情報!$J$4,種目情報!$J$6)))</f>
        <v/>
      </c>
      <c r="AB11" t="str">
        <f>IF(E11="","",IF(②選手情報入力!J19="","",IF(I11=1,IF(②選手情報入力!$J$5="","",②選手情報入力!$J$5),IF(②選手情報入力!$J$6="","",②選手情報入力!$J$6))))</f>
        <v/>
      </c>
      <c r="AC11" t="str">
        <f>IF(E11="","",IF(②選手情報入力!J19="","",0))</f>
        <v/>
      </c>
      <c r="AD11" t="str">
        <f>IF(E11="","",IF(②選手情報入力!J19="","",2))</f>
        <v/>
      </c>
    </row>
    <row r="12" spans="1:34">
      <c r="A12" t="str">
        <f>IF(E12="","",I12*1000000+①学校情報入力!$D$3*1000+②選手情報入力!A20)</f>
        <v/>
      </c>
      <c r="B12" t="str">
        <f>IF(E12="","",①学校情報入力!$D$3)</f>
        <v/>
      </c>
      <c r="D12" t="str">
        <f>IF(②選手情報入力!C20="","",LEFT(②選手情報入力!C20,1))</f>
        <v/>
      </c>
      <c r="E12" t="str">
        <f>IF(②選手情報入力!C20="","",REPLACE(②選手情報入力!C20,1,1,""))</f>
        <v/>
      </c>
      <c r="F12" t="str">
        <f>IF(E12="","",②選手情報入力!D20)</f>
        <v/>
      </c>
      <c r="G12" t="str">
        <f>IF(E12="","",②選手情報入力!E20)</f>
        <v/>
      </c>
      <c r="H12" t="str">
        <f t="shared" si="0"/>
        <v/>
      </c>
      <c r="I12" t="str">
        <f>IF(E12="","",IF(②選手情報入力!G20="男",1,2))</f>
        <v/>
      </c>
      <c r="J12" t="str">
        <f>IF(E12="","",IF(②選手情報入力!H20="","",②選手情報入力!H20))</f>
        <v/>
      </c>
      <c r="L12" t="str">
        <f t="shared" si="1"/>
        <v/>
      </c>
      <c r="M12" t="str">
        <f t="shared" si="2"/>
        <v/>
      </c>
      <c r="Q12" s="19"/>
      <c r="U12" s="19"/>
      <c r="Y12" s="19"/>
      <c r="AA12" t="str">
        <f>IF(E12="","",IF(②選手情報入力!J20="","",IF(I12=1,種目情報!$J$4,種目情報!$J$6)))</f>
        <v/>
      </c>
      <c r="AB12" t="str">
        <f>IF(E12="","",IF(②選手情報入力!J20="","",IF(I12=1,IF(②選手情報入力!$J$5="","",②選手情報入力!$J$5),IF(②選手情報入力!$J$6="","",②選手情報入力!$J$6))))</f>
        <v/>
      </c>
      <c r="AC12" t="str">
        <f>IF(E12="","",IF(②選手情報入力!J20="","",0))</f>
        <v/>
      </c>
      <c r="AD12" t="str">
        <f>IF(E12="","",IF(②選手情報入力!J20="","",2))</f>
        <v/>
      </c>
    </row>
    <row r="13" spans="1:34">
      <c r="A13" t="str">
        <f>IF(E13="","",I13*1000000+①学校情報入力!$D$3*1000+②選手情報入力!A21)</f>
        <v/>
      </c>
      <c r="B13" t="str">
        <f>IF(E13="","",①学校情報入力!$D$3)</f>
        <v/>
      </c>
      <c r="D13" t="str">
        <f>IF(②選手情報入力!C21="","",LEFT(②選手情報入力!C21,1))</f>
        <v/>
      </c>
      <c r="E13" t="str">
        <f>IF(②選手情報入力!C21="","",REPLACE(②選手情報入力!C21,1,1,""))</f>
        <v/>
      </c>
      <c r="F13" t="str">
        <f>IF(E13="","",②選手情報入力!D21)</f>
        <v/>
      </c>
      <c r="G13" t="str">
        <f>IF(E13="","",②選手情報入力!E21)</f>
        <v/>
      </c>
      <c r="H13" t="str">
        <f t="shared" si="0"/>
        <v/>
      </c>
      <c r="I13" t="str">
        <f>IF(E13="","",IF(②選手情報入力!G21="男",1,2))</f>
        <v/>
      </c>
      <c r="J13" t="str">
        <f>IF(E13="","",IF(②選手情報入力!H21="","",②選手情報入力!H21))</f>
        <v/>
      </c>
      <c r="L13" t="str">
        <f t="shared" si="1"/>
        <v/>
      </c>
      <c r="M13" t="str">
        <f t="shared" si="2"/>
        <v/>
      </c>
      <c r="Q13" s="19"/>
      <c r="U13" s="19"/>
      <c r="Y13" s="19"/>
      <c r="AA13" t="str">
        <f>IF(E13="","",IF(②選手情報入力!J21="","",IF(I13=1,種目情報!$J$4,種目情報!$J$6)))</f>
        <v/>
      </c>
      <c r="AB13" t="str">
        <f>IF(E13="","",IF(②選手情報入力!J21="","",IF(I13=1,IF(②選手情報入力!$J$5="","",②選手情報入力!$J$5),IF(②選手情報入力!$J$6="","",②選手情報入力!$J$6))))</f>
        <v/>
      </c>
      <c r="AC13" t="str">
        <f>IF(E13="","",IF(②選手情報入力!J21="","",0))</f>
        <v/>
      </c>
      <c r="AD13" t="str">
        <f>IF(E13="","",IF(②選手情報入力!J21="","",2))</f>
        <v/>
      </c>
    </row>
  </sheetData>
  <sheetProtection password="CD83" sheet="1" objects="1" scenarios="1"/>
  <phoneticPr fontId="2"/>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pane ySplit="1" topLeftCell="A2" activePane="bottomLeft" state="frozen"/>
      <selection pane="bottomLeft" activeCell="D12" sqref="D12"/>
    </sheetView>
  </sheetViews>
  <sheetFormatPr defaultRowHeight="13.2"/>
  <sheetData>
    <row r="1" spans="1:13">
      <c r="A1" t="s">
        <v>49</v>
      </c>
      <c r="B1" t="s">
        <v>50</v>
      </c>
      <c r="C1" t="s">
        <v>51</v>
      </c>
      <c r="D1" t="s">
        <v>52</v>
      </c>
      <c r="E1" t="s">
        <v>53</v>
      </c>
      <c r="F1" t="s">
        <v>54</v>
      </c>
      <c r="G1" t="s">
        <v>55</v>
      </c>
      <c r="H1" t="s">
        <v>3</v>
      </c>
      <c r="I1" t="s">
        <v>8</v>
      </c>
      <c r="J1" t="s">
        <v>56</v>
      </c>
      <c r="K1" t="s">
        <v>57</v>
      </c>
      <c r="L1" t="s">
        <v>58</v>
      </c>
      <c r="M1" t="s">
        <v>59</v>
      </c>
    </row>
    <row r="2" spans="1:13">
      <c r="A2" t="str">
        <f>IF(③リレー情報確認!C8="","",410000+①学校情報入力!$D$3*10)</f>
        <v/>
      </c>
      <c r="B2" t="str">
        <f>IF(A2="","",①学校情報入力!$D$3)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IF(③リレー情報確認!C9="","",410000+①学校情報入力!$D$3*10)</f>
        <v/>
      </c>
      <c r="B3" t="str">
        <f>IF(A3="","",①学校情報入力!$D$3)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IF(③リレー情報確認!C10="","",410000+①学校情報入力!$D$3*10)</f>
        <v/>
      </c>
      <c r="B4" t="str">
        <f>IF(A4="","",①学校情報入力!$D$3)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IF(③リレー情報確認!C11="","",410000+①学校情報入力!$D$3*10)</f>
        <v/>
      </c>
      <c r="B5" t="str">
        <f>IF(A5="","",①学校情報入力!$D$3)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IF(③リレー情報確認!C12="","",410000+①学校情報入力!$D$3*10)</f>
        <v/>
      </c>
      <c r="B6" t="str">
        <f>IF(A6="","",①学校情報入力!$D$3)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IF(③リレー情報確認!C13="","",410000+①学校情報入力!$D$3*10)</f>
        <v/>
      </c>
      <c r="B7" t="str">
        <f>IF(A7="","",①学校情報入力!$D$3)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86" t="str">
        <f>IF(③リレー情報確認!O8="","",420000+①学校情報入力!$D$3*10)</f>
        <v/>
      </c>
      <c r="B8" s="86" t="str">
        <f>IF(A8="","",①学校情報入力!$D$3)</f>
        <v/>
      </c>
      <c r="C8" s="86" t="str">
        <f>IF(A8="","",③リレー情報確認!$J$1)</f>
        <v/>
      </c>
      <c r="D8" s="86" t="str">
        <f>IF(A8="","",③リレー情報確認!$P$1)</f>
        <v/>
      </c>
      <c r="E8" s="86"/>
      <c r="F8" s="86"/>
      <c r="G8" s="86">
        <v>1</v>
      </c>
      <c r="H8" s="86" t="str">
        <f>IF(A8="","",③リレー情報確認!Q8)</f>
        <v/>
      </c>
      <c r="I8" s="86" t="str">
        <f>IF(A8="","",③リレー情報確認!P8)</f>
        <v/>
      </c>
      <c r="J8" s="86" t="str">
        <f>IF(A8="","",種目情報!$J$6)</f>
        <v/>
      </c>
      <c r="K8" s="86" t="str">
        <f>IF(A8="","",③リレー情報確認!$R$8)</f>
        <v/>
      </c>
      <c r="L8" s="86" t="str">
        <f>IF(A8="","",0)</f>
        <v/>
      </c>
      <c r="M8" s="86" t="str">
        <f>IF(A8="","",種目情報!$K$6)</f>
        <v/>
      </c>
    </row>
    <row r="9" spans="1:13">
      <c r="A9" s="86" t="str">
        <f>IF(③リレー情報確認!O9="","",420000+①学校情報入力!$D$3*10)</f>
        <v/>
      </c>
      <c r="B9" s="86" t="str">
        <f>IF(A9="","",①学校情報入力!$D$3)</f>
        <v/>
      </c>
      <c r="C9" s="86" t="str">
        <f>IF(A9="","",③リレー情報確認!$J$1)</f>
        <v/>
      </c>
      <c r="D9" s="86" t="str">
        <f>IF(A9="","",③リレー情報確認!$P$1)</f>
        <v/>
      </c>
      <c r="E9" s="86"/>
      <c r="F9" s="86"/>
      <c r="G9" s="86">
        <v>2</v>
      </c>
      <c r="H9" s="86" t="str">
        <f>IF(A9="","",③リレー情報確認!Q9)</f>
        <v/>
      </c>
      <c r="I9" s="86" t="str">
        <f>IF(A9="","",③リレー情報確認!P9)</f>
        <v/>
      </c>
      <c r="J9" s="86" t="str">
        <f>IF(A9="","",種目情報!$J$6)</f>
        <v/>
      </c>
      <c r="K9" s="86" t="str">
        <f>IF(A9="","",③リレー情報確認!$R$8)</f>
        <v/>
      </c>
      <c r="L9" s="86" t="str">
        <f t="shared" ref="L9:L13" si="1">IF(A9="","",0)</f>
        <v/>
      </c>
      <c r="M9" s="86" t="str">
        <f>IF(A9="","",種目情報!$K$6)</f>
        <v/>
      </c>
    </row>
    <row r="10" spans="1:13">
      <c r="A10" s="86" t="str">
        <f>IF(③リレー情報確認!O10="","",420000+①学校情報入力!$D$3*10)</f>
        <v/>
      </c>
      <c r="B10" s="86" t="str">
        <f>IF(A10="","",①学校情報入力!$D$3)</f>
        <v/>
      </c>
      <c r="C10" s="86" t="str">
        <f>IF(A10="","",③リレー情報確認!$J$1)</f>
        <v/>
      </c>
      <c r="D10" s="86" t="str">
        <f>IF(A10="","",③リレー情報確認!$P$1)</f>
        <v/>
      </c>
      <c r="E10" s="86"/>
      <c r="F10" s="86"/>
      <c r="G10" s="86">
        <v>3</v>
      </c>
      <c r="H10" s="86" t="str">
        <f>IF(A10="","",③リレー情報確認!Q10)</f>
        <v/>
      </c>
      <c r="I10" s="86" t="str">
        <f>IF(A10="","",③リレー情報確認!P10)</f>
        <v/>
      </c>
      <c r="J10" s="86" t="str">
        <f>IF(A10="","",種目情報!$J$6)</f>
        <v/>
      </c>
      <c r="K10" s="86" t="str">
        <f>IF(A10="","",③リレー情報確認!$R$8)</f>
        <v/>
      </c>
      <c r="L10" s="86" t="str">
        <f t="shared" si="1"/>
        <v/>
      </c>
      <c r="M10" s="86" t="str">
        <f>IF(A10="","",種目情報!$K$6)</f>
        <v/>
      </c>
    </row>
    <row r="11" spans="1:13">
      <c r="A11" s="86" t="str">
        <f>IF(③リレー情報確認!O11="","",420000+①学校情報入力!$D$3*10)</f>
        <v/>
      </c>
      <c r="B11" s="86" t="str">
        <f>IF(A11="","",①学校情報入力!$D$3)</f>
        <v/>
      </c>
      <c r="C11" s="86" t="str">
        <f>IF(A11="","",③リレー情報確認!$J$1)</f>
        <v/>
      </c>
      <c r="D11" s="86" t="str">
        <f>IF(A11="","",③リレー情報確認!$P$1)</f>
        <v/>
      </c>
      <c r="E11" s="86"/>
      <c r="F11" s="86"/>
      <c r="G11" s="86">
        <v>4</v>
      </c>
      <c r="H11" s="86" t="str">
        <f>IF(A11="","",③リレー情報確認!Q11)</f>
        <v/>
      </c>
      <c r="I11" s="86" t="str">
        <f>IF(A11="","",③リレー情報確認!P11)</f>
        <v/>
      </c>
      <c r="J11" s="86" t="str">
        <f>IF(A11="","",種目情報!$J$6)</f>
        <v/>
      </c>
      <c r="K11" s="86" t="str">
        <f>IF(A11="","",③リレー情報確認!$R$8)</f>
        <v/>
      </c>
      <c r="L11" s="86" t="str">
        <f t="shared" si="1"/>
        <v/>
      </c>
      <c r="M11" s="86" t="str">
        <f>IF(A11="","",種目情報!$K$6)</f>
        <v/>
      </c>
    </row>
    <row r="12" spans="1:13">
      <c r="A12" s="86" t="str">
        <f>IF(③リレー情報確認!O12="","",420000+①学校情報入力!$D$3*10)</f>
        <v/>
      </c>
      <c r="B12" s="86" t="str">
        <f>IF(A12="","",①学校情報入力!$D$3)</f>
        <v/>
      </c>
      <c r="C12" s="86" t="str">
        <f>IF(A12="","",③リレー情報確認!$J$1)</f>
        <v/>
      </c>
      <c r="D12" s="86" t="str">
        <f>IF(A12="","",③リレー情報確認!$P$1)</f>
        <v/>
      </c>
      <c r="E12" s="86"/>
      <c r="F12" s="86"/>
      <c r="G12" s="86">
        <v>5</v>
      </c>
      <c r="H12" s="86" t="str">
        <f>IF(A12="","",③リレー情報確認!Q12)</f>
        <v/>
      </c>
      <c r="I12" s="86" t="str">
        <f>IF(A12="","",③リレー情報確認!P12)</f>
        <v/>
      </c>
      <c r="J12" s="86" t="str">
        <f>IF(A12="","",種目情報!$J$6)</f>
        <v/>
      </c>
      <c r="K12" s="86" t="str">
        <f>IF(A12="","",③リレー情報確認!$R$8)</f>
        <v/>
      </c>
      <c r="L12" s="86" t="str">
        <f t="shared" si="1"/>
        <v/>
      </c>
      <c r="M12" s="86" t="str">
        <f>IF(A12="","",種目情報!$K$6)</f>
        <v/>
      </c>
    </row>
    <row r="13" spans="1:13">
      <c r="A13" s="86" t="str">
        <f>IF(③リレー情報確認!O13="","",420000+①学校情報入力!$D$3*10)</f>
        <v/>
      </c>
      <c r="B13" s="86" t="str">
        <f>IF(A13="","",①学校情報入力!$D$3)</f>
        <v/>
      </c>
      <c r="C13" s="86" t="str">
        <f>IF(A13="","",③リレー情報確認!$J$1)</f>
        <v/>
      </c>
      <c r="D13" s="86" t="str">
        <f>IF(A13="","",③リレー情報確認!$P$1)</f>
        <v/>
      </c>
      <c r="E13" s="86"/>
      <c r="F13" s="86"/>
      <c r="G13" s="86">
        <v>6</v>
      </c>
      <c r="H13" s="86" t="str">
        <f>IF(A13="","",③リレー情報確認!Q13)</f>
        <v/>
      </c>
      <c r="I13" s="86" t="str">
        <f>IF(A13="","",③リレー情報確認!P13)</f>
        <v/>
      </c>
      <c r="J13" s="86" t="str">
        <f>IF(A13="","",種目情報!$J$6)</f>
        <v/>
      </c>
      <c r="K13" s="86" t="str">
        <f>IF(A13="","",③リレー情報確認!$R$8)</f>
        <v/>
      </c>
      <c r="L13" s="86" t="str">
        <f t="shared" si="1"/>
        <v/>
      </c>
      <c r="M13" s="86" t="str">
        <f>IF(A13="","",種目情報!$K$6)</f>
        <v/>
      </c>
    </row>
  </sheetData>
  <sheetProtection password="CD83" sheet="1" objects="1" scenarios="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注意事項</vt:lpstr>
      <vt:lpstr>①学校情報入力</vt:lpstr>
      <vt:lpstr>②選手情報入力</vt:lpstr>
      <vt:lpstr>③リレー情報確認</vt:lpstr>
      <vt:lpstr>　　　　　</vt:lpstr>
      <vt:lpstr>種目情報</vt:lpstr>
      <vt:lpstr>data_kyogisha</vt:lpstr>
      <vt:lpstr>data_team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2015-03-01T13:15:28Z</cp:lastPrinted>
  <dcterms:created xsi:type="dcterms:W3CDTF">2013-01-03T14:12:28Z</dcterms:created>
  <dcterms:modified xsi:type="dcterms:W3CDTF">2016-08-26T22:19:18Z</dcterms:modified>
</cp:coreProperties>
</file>