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updateLinks="never" defaultThemeVersion="124226"/>
  <mc:AlternateContent xmlns:mc="http://schemas.openxmlformats.org/markup-compatibility/2006">
    <mc:Choice Requires="x15">
      <x15ac:absPath xmlns:x15ac="http://schemas.microsoft.com/office/spreadsheetml/2010/11/ac" url="C:\Users\昌弘\Desktop\2016ジュニア・ユース\招待リレー申込ファイル\"/>
    </mc:Choice>
  </mc:AlternateContent>
  <bookViews>
    <workbookView xWindow="0" yWindow="15576" windowWidth="23040" windowHeight="9552" tabRatio="925" activeTab="5"/>
  </bookViews>
  <sheets>
    <sheet name="注意事項" sheetId="4" r:id="rId1"/>
    <sheet name="①学校情報入力" sheetId="7" r:id="rId2"/>
    <sheet name="②選手情報入力" sheetId="3" r:id="rId3"/>
    <sheet name="③リレー情報確認" sheetId="5" r:id="rId4"/>
    <sheet name="　　　　　" sheetId="14" r:id="rId5"/>
    <sheet name="種目情報" sheetId="18" r:id="rId6"/>
    <sheet name="data_kyogisha" sheetId="2" r:id="rId7"/>
    <sheet name="data_team" sheetId="19" r:id="rId8"/>
  </sheets>
  <externalReferences>
    <externalReference r:id="rId9"/>
    <externalReference r:id="rId10"/>
  </externalReferences>
  <definedNames>
    <definedName name="リレー">[1]一覧表!$R$13</definedName>
    <definedName name="女子種目">[2]一覧表!$U$13:$U$28</definedName>
    <definedName name="性別">[1]一覧表!$S$13:$S$14</definedName>
    <definedName name="男子種目">[1]一覧表!$T$13:$T$32</definedName>
    <definedName name="男種目">[2]一覧表!$T$13:$T$32</definedName>
  </definedNames>
  <calcPr calcId="162913"/>
</workbook>
</file>

<file path=xl/calcChain.xml><?xml version="1.0" encoding="utf-8"?>
<calcChain xmlns="http://schemas.openxmlformats.org/spreadsheetml/2006/main">
  <c r="A6" i="2" l="1"/>
  <c r="A11" i="2"/>
  <c r="D3" i="2"/>
  <c r="E3" i="2"/>
  <c r="A3" i="2" s="1"/>
  <c r="D4" i="2"/>
  <c r="E4" i="2"/>
  <c r="A4" i="2" s="1"/>
  <c r="D5" i="2"/>
  <c r="E5" i="2"/>
  <c r="A5" i="2" s="1"/>
  <c r="D6" i="2"/>
  <c r="E6" i="2"/>
  <c r="D7" i="2"/>
  <c r="E7" i="2"/>
  <c r="A7" i="2" s="1"/>
  <c r="D8" i="2"/>
  <c r="E8" i="2"/>
  <c r="D9" i="2"/>
  <c r="E9" i="2"/>
  <c r="A9" i="2" s="1"/>
  <c r="D10" i="2"/>
  <c r="E10" i="2"/>
  <c r="A10" i="2" s="1"/>
  <c r="D11" i="2"/>
  <c r="E11" i="2"/>
  <c r="D12" i="2"/>
  <c r="E12" i="2"/>
  <c r="A12" i="2" s="1"/>
  <c r="D13" i="2"/>
  <c r="E13" i="2"/>
  <c r="A13" i="2" s="1"/>
  <c r="E2" i="2"/>
  <c r="A2" i="2" s="1"/>
  <c r="D2" i="2" l="1"/>
  <c r="J21" i="3" l="1"/>
  <c r="J11" i="3"/>
  <c r="J12" i="3"/>
  <c r="J13" i="3"/>
  <c r="J14" i="3"/>
  <c r="J15" i="3"/>
  <c r="J16" i="3"/>
  <c r="J17" i="3"/>
  <c r="J18" i="3"/>
  <c r="J19" i="3"/>
  <c r="J20" i="3"/>
  <c r="J10" i="3"/>
  <c r="P1" i="5" l="1"/>
  <c r="AJ11" i="3" l="1"/>
  <c r="AJ13" i="3"/>
  <c r="AD14" i="3"/>
  <c r="AF15" i="3"/>
  <c r="AF17" i="3"/>
  <c r="AJ20" i="3"/>
  <c r="AJ12" i="3" l="1"/>
  <c r="AF16" i="3"/>
  <c r="AD15" i="3"/>
  <c r="AF18" i="3"/>
  <c r="AF14" i="3"/>
  <c r="AF19" i="3"/>
  <c r="AJ10" i="3"/>
  <c r="AH21" i="3"/>
  <c r="AJ21" i="3"/>
  <c r="AH20" i="3"/>
  <c r="D1" i="7" l="1"/>
  <c r="O12" i="3" l="1"/>
  <c r="O13" i="3"/>
  <c r="O14" i="3"/>
  <c r="O15" i="3"/>
  <c r="O16" i="3"/>
  <c r="O17" i="3"/>
  <c r="O18" i="3"/>
  <c r="O19" i="3"/>
  <c r="O20" i="3"/>
  <c r="O21" i="3"/>
  <c r="N12" i="3"/>
  <c r="N13" i="3"/>
  <c r="N14" i="3"/>
  <c r="N15" i="3"/>
  <c r="N16" i="3"/>
  <c r="N17" i="3"/>
  <c r="N18" i="3"/>
  <c r="N19" i="3"/>
  <c r="N20" i="3"/>
  <c r="N21" i="3"/>
  <c r="R8" i="5" l="1"/>
  <c r="F8" i="5"/>
  <c r="AI10" i="3"/>
  <c r="AI11" i="3" s="1"/>
  <c r="AI12" i="3" s="1"/>
  <c r="AI13" i="3" s="1"/>
  <c r="AI14" i="3" s="1"/>
  <c r="AI15" i="3" s="1"/>
  <c r="AI16" i="3" s="1"/>
  <c r="AI17" i="3" s="1"/>
  <c r="AI18" i="3" s="1"/>
  <c r="AI19" i="3" s="1"/>
  <c r="AI20" i="3" s="1"/>
  <c r="AI21" i="3" s="1"/>
  <c r="AE10" i="3"/>
  <c r="AE11" i="3" s="1"/>
  <c r="AG10" i="3"/>
  <c r="AG11" i="3" s="1"/>
  <c r="AC10" i="3"/>
  <c r="AC11" i="3" s="1"/>
  <c r="AE12" i="3" l="1"/>
  <c r="AE13" i="3" s="1"/>
  <c r="AE14" i="3" s="1"/>
  <c r="AE15" i="3" s="1"/>
  <c r="AE16" i="3" s="1"/>
  <c r="AE17" i="3" s="1"/>
  <c r="AE18" i="3" s="1"/>
  <c r="AE19" i="3" s="1"/>
  <c r="AE20" i="3" s="1"/>
  <c r="AE21" i="3" s="1"/>
  <c r="AC12" i="3" l="1"/>
  <c r="AC13" i="3" s="1"/>
  <c r="AC14" i="3" s="1"/>
  <c r="AC15" i="3" s="1"/>
  <c r="AC16" i="3" s="1"/>
  <c r="AC17" i="3" s="1"/>
  <c r="AC18" i="3" s="1"/>
  <c r="AC19" i="3" s="1"/>
  <c r="AC20" i="3" s="1"/>
  <c r="AC21" i="3" s="1"/>
  <c r="AG12" i="3"/>
  <c r="AG13" i="3" s="1"/>
  <c r="AG14" i="3" s="1"/>
  <c r="AG15" i="3" s="1"/>
  <c r="AG16" i="3" s="1"/>
  <c r="AG17" i="3" s="1"/>
  <c r="AG18" i="3" s="1"/>
  <c r="AG19" i="3" s="1"/>
  <c r="AG20" i="3" s="1"/>
  <c r="AG21" i="3" s="1"/>
  <c r="J1" i="5" l="1"/>
  <c r="O11" i="3"/>
  <c r="N11" i="3"/>
  <c r="Y11" i="3"/>
  <c r="Y12" i="3"/>
  <c r="Y13" i="3"/>
  <c r="Y14" i="3"/>
  <c r="Y15" i="3"/>
  <c r="Y16" i="3"/>
  <c r="Y17" i="3"/>
  <c r="Y18" i="3"/>
  <c r="Y19" i="3"/>
  <c r="Y20" i="3"/>
  <c r="Y21" i="3"/>
  <c r="S11" i="3"/>
  <c r="S12" i="3"/>
  <c r="S13" i="3"/>
  <c r="S14" i="3"/>
  <c r="S15" i="3"/>
  <c r="S16" i="3"/>
  <c r="S17" i="3"/>
  <c r="S18" i="3"/>
  <c r="S19" i="3"/>
  <c r="S20" i="3"/>
  <c r="S21" i="3"/>
  <c r="Y10" i="3"/>
  <c r="X10" i="3"/>
  <c r="S10" i="3"/>
  <c r="R10" i="3"/>
  <c r="AA11" i="3"/>
  <c r="AA12" i="3"/>
  <c r="AA13" i="3"/>
  <c r="AA14" i="3"/>
  <c r="AA15" i="3"/>
  <c r="AA16" i="3"/>
  <c r="AA17" i="3"/>
  <c r="AA18" i="3"/>
  <c r="AA19" i="3"/>
  <c r="AA20" i="3"/>
  <c r="AA21" i="3"/>
  <c r="U11" i="3"/>
  <c r="U12" i="3"/>
  <c r="U13" i="3"/>
  <c r="U14" i="3"/>
  <c r="U15" i="3"/>
  <c r="U16" i="3"/>
  <c r="U17" i="3"/>
  <c r="U18" i="3"/>
  <c r="U19" i="3"/>
  <c r="U20" i="3"/>
  <c r="U21" i="3"/>
  <c r="AA10" i="3"/>
  <c r="U10" i="3"/>
  <c r="Z21" i="3"/>
  <c r="Z20" i="3"/>
  <c r="Z19" i="3"/>
  <c r="Z18" i="3"/>
  <c r="Z17" i="3"/>
  <c r="Z16" i="3"/>
  <c r="Z15" i="3"/>
  <c r="Z14" i="3"/>
  <c r="Z13" i="3"/>
  <c r="Z12" i="3"/>
  <c r="Z11" i="3"/>
  <c r="Z10" i="3"/>
  <c r="X21" i="3"/>
  <c r="X20" i="3"/>
  <c r="X19" i="3"/>
  <c r="X18" i="3"/>
  <c r="X17" i="3"/>
  <c r="X16" i="3"/>
  <c r="X15" i="3"/>
  <c r="X14" i="3"/>
  <c r="X13" i="3"/>
  <c r="X12" i="3"/>
  <c r="X11" i="3"/>
  <c r="W21" i="3"/>
  <c r="W20" i="3"/>
  <c r="W19" i="3"/>
  <c r="W18" i="3"/>
  <c r="W17" i="3"/>
  <c r="W16" i="3"/>
  <c r="W15" i="3"/>
  <c r="W14" i="3"/>
  <c r="W13" i="3"/>
  <c r="W12" i="3"/>
  <c r="W11" i="3"/>
  <c r="W10" i="3"/>
  <c r="Q11" i="3"/>
  <c r="R11" i="3"/>
  <c r="T11" i="3"/>
  <c r="Q12" i="3"/>
  <c r="R12" i="3"/>
  <c r="T12" i="3"/>
  <c r="Q13" i="3"/>
  <c r="R13" i="3"/>
  <c r="T13" i="3"/>
  <c r="Q14" i="3"/>
  <c r="R14" i="3"/>
  <c r="T14" i="3"/>
  <c r="Q15" i="3"/>
  <c r="R15" i="3"/>
  <c r="T15" i="3"/>
  <c r="Q16" i="3"/>
  <c r="R16" i="3"/>
  <c r="T16" i="3"/>
  <c r="Q17" i="3"/>
  <c r="R17" i="3"/>
  <c r="T17" i="3"/>
  <c r="Q18" i="3"/>
  <c r="R18" i="3"/>
  <c r="T18" i="3"/>
  <c r="Q19" i="3"/>
  <c r="R19" i="3"/>
  <c r="T19" i="3"/>
  <c r="Q20" i="3"/>
  <c r="R20" i="3"/>
  <c r="T20" i="3"/>
  <c r="Q21" i="3"/>
  <c r="R21" i="3"/>
  <c r="T21" i="3"/>
  <c r="T10" i="3"/>
  <c r="Q10" i="3"/>
  <c r="AC13" i="2" l="1"/>
  <c r="AD13" i="2"/>
  <c r="AC3" i="2"/>
  <c r="AD3" i="2"/>
  <c r="AC10" i="2"/>
  <c r="AD10" i="2"/>
  <c r="AC6" i="2"/>
  <c r="AD6" i="2"/>
  <c r="AC7" i="2"/>
  <c r="AD7" i="2"/>
  <c r="AC9" i="2"/>
  <c r="AD9" i="2"/>
  <c r="AC5" i="2"/>
  <c r="AD5" i="2"/>
  <c r="AC11" i="2"/>
  <c r="AD11" i="2"/>
  <c r="AC12" i="2"/>
  <c r="AD12" i="2"/>
  <c r="AC8" i="2"/>
  <c r="AD8" i="2"/>
  <c r="AC4" i="2"/>
  <c r="AD4" i="2"/>
  <c r="AC2" i="2"/>
  <c r="AD2" i="2"/>
  <c r="I11" i="2"/>
  <c r="AA11" i="2" s="1"/>
  <c r="I9" i="2"/>
  <c r="F7" i="2"/>
  <c r="H7" i="2" s="1"/>
  <c r="G2" i="2"/>
  <c r="G8" i="2"/>
  <c r="B5" i="2"/>
  <c r="B3" i="2"/>
  <c r="L8" i="2"/>
  <c r="M7" i="2"/>
  <c r="G11" i="2"/>
  <c r="G9" i="2"/>
  <c r="L9" i="2"/>
  <c r="I12" i="2"/>
  <c r="L11" i="2"/>
  <c r="F11" i="2"/>
  <c r="H11" i="2" s="1"/>
  <c r="J11" i="2"/>
  <c r="M11" i="2"/>
  <c r="I6" i="2"/>
  <c r="G13" i="2"/>
  <c r="L13" i="2"/>
  <c r="G12" i="2"/>
  <c r="L12" i="2"/>
  <c r="I10" i="2"/>
  <c r="L5" i="2"/>
  <c r="J5" i="2"/>
  <c r="I5" i="2"/>
  <c r="M5" i="2"/>
  <c r="G5" i="2"/>
  <c r="L2" i="2"/>
  <c r="B4" i="2"/>
  <c r="M4" i="2"/>
  <c r="J4" i="2"/>
  <c r="I13" i="2"/>
  <c r="I8" i="2"/>
  <c r="L7" i="2"/>
  <c r="G7" i="2"/>
  <c r="I7" i="2"/>
  <c r="J7" i="2"/>
  <c r="I2" i="2"/>
  <c r="J2" i="2"/>
  <c r="I3" i="2"/>
  <c r="L3" i="2"/>
  <c r="B11" i="2"/>
  <c r="B7" i="2"/>
  <c r="M13" i="2"/>
  <c r="J13" i="2"/>
  <c r="F13" i="2"/>
  <c r="H13" i="2" s="1"/>
  <c r="B13" i="2"/>
  <c r="L10" i="2"/>
  <c r="G10" i="2"/>
  <c r="M9" i="2"/>
  <c r="J9" i="2"/>
  <c r="F9" i="2"/>
  <c r="H9" i="2" s="1"/>
  <c r="B9" i="2"/>
  <c r="L6" i="2"/>
  <c r="G6" i="2"/>
  <c r="F5" i="2"/>
  <c r="H5" i="2" s="1"/>
  <c r="M12" i="2"/>
  <c r="J12" i="2"/>
  <c r="F12" i="2"/>
  <c r="H12" i="2" s="1"/>
  <c r="B12" i="2"/>
  <c r="M10" i="2"/>
  <c r="J10" i="2"/>
  <c r="F10" i="2"/>
  <c r="H10" i="2" s="1"/>
  <c r="B10" i="2"/>
  <c r="M8" i="2"/>
  <c r="J8" i="2"/>
  <c r="F8" i="2"/>
  <c r="H8" i="2" s="1"/>
  <c r="B8" i="2"/>
  <c r="M6" i="2"/>
  <c r="J6" i="2"/>
  <c r="F6" i="2"/>
  <c r="H6" i="2" s="1"/>
  <c r="B6" i="2"/>
  <c r="L4" i="2"/>
  <c r="I4" i="2"/>
  <c r="G4" i="2"/>
  <c r="G3" i="2"/>
  <c r="F4" i="2"/>
  <c r="H4" i="2" s="1"/>
  <c r="M3" i="2"/>
  <c r="J3" i="2"/>
  <c r="F3" i="2"/>
  <c r="H3" i="2" s="1"/>
  <c r="B2" i="2"/>
  <c r="M2" i="2"/>
  <c r="F2" i="2"/>
  <c r="H2" i="2" s="1"/>
  <c r="AA8" i="2" l="1"/>
  <c r="A8" i="2"/>
  <c r="AB13" i="2"/>
  <c r="AA13" i="2"/>
  <c r="AA5" i="2"/>
  <c r="AA6" i="2"/>
  <c r="AB10" i="2"/>
  <c r="AA3" i="2"/>
  <c r="AB8" i="2"/>
  <c r="AB5" i="2"/>
  <c r="AB9" i="2"/>
  <c r="AB7" i="2"/>
  <c r="AA4" i="2"/>
  <c r="AB4" i="2"/>
  <c r="AB11" i="2"/>
  <c r="AB6" i="2"/>
  <c r="AB3" i="2"/>
  <c r="AA9" i="2"/>
  <c r="AA7" i="2"/>
  <c r="AA10" i="2"/>
  <c r="AB12" i="2"/>
  <c r="AA12" i="2"/>
  <c r="V17" i="3"/>
  <c r="AD17" i="3" s="1"/>
  <c r="AB17" i="3"/>
  <c r="AA2" i="2"/>
  <c r="AB18" i="3"/>
  <c r="V18" i="3"/>
  <c r="AD18" i="3" s="1"/>
  <c r="V21" i="3"/>
  <c r="AB21" i="3"/>
  <c r="V20" i="3"/>
  <c r="AB20" i="3"/>
  <c r="AB2" i="2"/>
  <c r="AB16" i="3"/>
  <c r="V12" i="3"/>
  <c r="V14" i="3"/>
  <c r="AB14" i="3"/>
  <c r="V15" i="3"/>
  <c r="AB15" i="3"/>
  <c r="AB13" i="3"/>
  <c r="AH13" i="3" s="1"/>
  <c r="V13" i="3"/>
  <c r="AB10" i="3"/>
  <c r="AH10" i="3" s="1"/>
  <c r="V10" i="3"/>
  <c r="AD21" i="3" l="1"/>
  <c r="AF21" i="3"/>
  <c r="AJ18" i="3"/>
  <c r="AH18" i="3"/>
  <c r="AJ15" i="3"/>
  <c r="AH15" i="3"/>
  <c r="AD12" i="3"/>
  <c r="AF12" i="3"/>
  <c r="AJ17" i="3"/>
  <c r="AH17" i="3"/>
  <c r="AF10" i="3"/>
  <c r="AD10" i="3"/>
  <c r="AD13" i="3"/>
  <c r="AF13" i="3"/>
  <c r="AH14" i="3"/>
  <c r="AJ14" i="3"/>
  <c r="AJ16" i="3"/>
  <c r="AH16" i="3"/>
  <c r="AD20" i="3"/>
  <c r="AF20" i="3"/>
  <c r="V16" i="3"/>
  <c r="AD16" i="3" s="1"/>
  <c r="V19" i="3"/>
  <c r="AD19" i="3" s="1"/>
  <c r="AB19" i="3"/>
  <c r="AB12" i="3"/>
  <c r="AH12" i="3" s="1"/>
  <c r="V11" i="3"/>
  <c r="AB11" i="3"/>
  <c r="AH11" i="3" s="1"/>
  <c r="AH19" i="3" l="1"/>
  <c r="AH9" i="3" s="1"/>
  <c r="AJ19" i="3"/>
  <c r="AF11" i="3"/>
  <c r="AF9" i="3" s="1"/>
  <c r="I8" i="5" s="1"/>
  <c r="AD11" i="3"/>
  <c r="AD9" i="3" s="1"/>
  <c r="AJ9" i="3"/>
  <c r="I13" i="5" l="1"/>
  <c r="K13" i="5" s="1"/>
  <c r="I10" i="5"/>
  <c r="K10" i="5" s="1"/>
  <c r="I12" i="5"/>
  <c r="I11" i="5"/>
  <c r="K11" i="5" s="1"/>
  <c r="I9" i="5"/>
  <c r="K9" i="5" s="1"/>
  <c r="C8" i="5"/>
  <c r="A2" i="19" s="1"/>
  <c r="C11" i="5"/>
  <c r="A5" i="19" s="1"/>
  <c r="C10" i="5"/>
  <c r="A4" i="19" s="1"/>
  <c r="C12" i="5"/>
  <c r="E12" i="5" s="1"/>
  <c r="C13" i="5"/>
  <c r="E13" i="5" s="1"/>
  <c r="C9" i="5"/>
  <c r="A3" i="19" s="1"/>
  <c r="F14" i="5"/>
  <c r="R14" i="5"/>
  <c r="O9" i="5"/>
  <c r="O8" i="5"/>
  <c r="O13" i="5"/>
  <c r="O11" i="5"/>
  <c r="O10" i="5"/>
  <c r="O12" i="5"/>
  <c r="U13" i="5"/>
  <c r="U8" i="5"/>
  <c r="U11" i="5"/>
  <c r="U9" i="5"/>
  <c r="U12" i="5"/>
  <c r="U10" i="5"/>
  <c r="J10" i="5"/>
  <c r="K8" i="5"/>
  <c r="J13" i="5" l="1"/>
  <c r="A6" i="19"/>
  <c r="D12" i="5"/>
  <c r="E8" i="5"/>
  <c r="K12" i="5"/>
  <c r="D8" i="5"/>
  <c r="I2" i="19" s="1"/>
  <c r="E10" i="5"/>
  <c r="J9" i="5"/>
  <c r="E11" i="5"/>
  <c r="E9" i="5"/>
  <c r="J11" i="5"/>
  <c r="D9" i="5"/>
  <c r="I3" i="19" s="1"/>
  <c r="D11" i="5"/>
  <c r="J12" i="5"/>
  <c r="J8" i="5"/>
  <c r="D10" i="5"/>
  <c r="A7" i="19"/>
  <c r="M7" i="19" s="1"/>
  <c r="D13" i="5"/>
  <c r="W12" i="5"/>
  <c r="V12" i="5"/>
  <c r="W8" i="5"/>
  <c r="Q11" i="5"/>
  <c r="A11" i="19"/>
  <c r="P11" i="5"/>
  <c r="W9" i="5"/>
  <c r="V9" i="5"/>
  <c r="W13" i="5"/>
  <c r="V13" i="5"/>
  <c r="Q13" i="5"/>
  <c r="A13" i="19"/>
  <c r="P13" i="5"/>
  <c r="W11" i="5"/>
  <c r="V11" i="5"/>
  <c r="P12" i="5"/>
  <c r="A12" i="19"/>
  <c r="Q12" i="5"/>
  <c r="V8" i="5"/>
  <c r="Q8" i="5"/>
  <c r="P8" i="5"/>
  <c r="A8" i="19"/>
  <c r="W10" i="5"/>
  <c r="V10" i="5"/>
  <c r="Q10" i="5"/>
  <c r="P10" i="5"/>
  <c r="A10" i="19"/>
  <c r="P9" i="5"/>
  <c r="A9" i="19"/>
  <c r="Q9" i="5"/>
  <c r="K2" i="19"/>
  <c r="J2" i="19"/>
  <c r="M2" i="19"/>
  <c r="L2" i="19"/>
  <c r="B2" i="19"/>
  <c r="D2" i="19"/>
  <c r="C2" i="19"/>
  <c r="H2" i="19"/>
  <c r="B3" i="19"/>
  <c r="K3" i="19"/>
  <c r="L3" i="19"/>
  <c r="M3" i="19"/>
  <c r="J3" i="19"/>
  <c r="C3" i="19"/>
  <c r="D3" i="19"/>
  <c r="H3" i="19"/>
  <c r="B5" i="19"/>
  <c r="K5" i="19"/>
  <c r="L5" i="19"/>
  <c r="M5" i="19"/>
  <c r="J5" i="19"/>
  <c r="D5" i="19"/>
  <c r="C5" i="19"/>
  <c r="I5" i="19"/>
  <c r="H5" i="19"/>
  <c r="L6" i="19"/>
  <c r="B6" i="19"/>
  <c r="M6" i="19"/>
  <c r="J6" i="19"/>
  <c r="D6" i="19"/>
  <c r="K6" i="19"/>
  <c r="C6" i="19"/>
  <c r="I6" i="19"/>
  <c r="H6" i="19"/>
  <c r="B4" i="19"/>
  <c r="M4" i="19"/>
  <c r="J4" i="19"/>
  <c r="K4" i="19"/>
  <c r="L4" i="19"/>
  <c r="I4" i="19"/>
  <c r="C4" i="19"/>
  <c r="D4" i="19"/>
  <c r="H4" i="19"/>
  <c r="B7" i="19" l="1"/>
  <c r="I7" i="19"/>
  <c r="D7" i="19"/>
  <c r="C7" i="19"/>
  <c r="H7" i="19"/>
  <c r="K7" i="19"/>
  <c r="J7" i="19"/>
  <c r="L7" i="19"/>
  <c r="K9" i="19"/>
  <c r="J9" i="19"/>
  <c r="L9" i="19"/>
  <c r="M9" i="19"/>
  <c r="B9" i="19"/>
  <c r="I9" i="19"/>
  <c r="C9" i="19"/>
  <c r="D9" i="19"/>
  <c r="H9" i="19"/>
  <c r="M8" i="19"/>
  <c r="J8" i="19"/>
  <c r="B8" i="19"/>
  <c r="K8" i="19"/>
  <c r="L8" i="19"/>
  <c r="D8" i="19"/>
  <c r="I8" i="19"/>
  <c r="C8" i="19"/>
  <c r="H8" i="19"/>
  <c r="J11" i="19"/>
  <c r="B11" i="19"/>
  <c r="M11" i="19"/>
  <c r="K11" i="19"/>
  <c r="L11" i="19"/>
  <c r="C11" i="19"/>
  <c r="D11" i="19"/>
  <c r="I11" i="19"/>
  <c r="H11" i="19"/>
  <c r="B12" i="19"/>
  <c r="M12" i="19"/>
  <c r="K12" i="19"/>
  <c r="J12" i="19"/>
  <c r="L12" i="19"/>
  <c r="D12" i="19"/>
  <c r="C12" i="19"/>
  <c r="I12" i="19"/>
  <c r="H12" i="19"/>
  <c r="B10" i="19"/>
  <c r="K10" i="19"/>
  <c r="J10" i="19"/>
  <c r="M10" i="19"/>
  <c r="L10" i="19"/>
  <c r="D10" i="19"/>
  <c r="C10" i="19"/>
  <c r="I10" i="19"/>
  <c r="H10" i="19"/>
  <c r="B13" i="19"/>
  <c r="L13" i="19"/>
  <c r="K13" i="19"/>
  <c r="C13" i="19"/>
  <c r="M13" i="19"/>
  <c r="J13" i="19"/>
  <c r="D13" i="19"/>
  <c r="I13" i="19"/>
  <c r="H13" i="19"/>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入力してください。</t>
        </r>
      </text>
    </comment>
    <comment ref="D4" authorId="0" shapeId="0">
      <text>
        <r>
          <rPr>
            <b/>
            <sz val="14"/>
            <color indexed="81"/>
            <rFont val="ＭＳ Ｐゴシック"/>
            <family val="3"/>
            <charset val="128"/>
          </rPr>
          <t>愛知県立･名古屋市立等を省いてください</t>
        </r>
      </text>
    </comment>
    <comment ref="D5" authorId="0" shapeId="0">
      <text>
        <r>
          <rPr>
            <b/>
            <sz val="14"/>
            <color indexed="81"/>
            <rFont val="ＭＳ Ｐゴシック"/>
            <family val="3"/>
            <charset val="128"/>
          </rPr>
          <t>６文字以内です。</t>
        </r>
      </text>
    </comment>
    <comment ref="D6" authorId="0" shapeId="0">
      <text>
        <r>
          <rPr>
            <b/>
            <sz val="16"/>
            <color indexed="81"/>
            <rFont val="ＭＳ Ｐゴシック"/>
            <family val="3"/>
            <charset val="128"/>
          </rPr>
          <t>半角ｶﾀｶﾅ</t>
        </r>
        <r>
          <rPr>
            <b/>
            <sz val="9"/>
            <color indexed="81"/>
            <rFont val="ＭＳ Ｐゴシック"/>
            <family val="3"/>
            <charset val="128"/>
          </rPr>
          <t>で入力してください。</t>
        </r>
      </text>
    </comment>
  </commentList>
</comments>
</file>

<file path=xl/comments2.xml><?xml version="1.0" encoding="utf-8"?>
<comments xmlns="http://schemas.openxmlformats.org/spreadsheetml/2006/main">
  <authors>
    <author>fumiaki</author>
  </authors>
  <commentList>
    <comment ref="J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J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F10" authorId="0" shapeId="0">
      <text>
        <r>
          <rPr>
            <b/>
            <sz val="9"/>
            <color indexed="81"/>
            <rFont val="ＭＳ ゴシック"/>
            <family val="3"/>
            <charset val="128"/>
          </rPr>
          <t>入力の必要はありません</t>
        </r>
      </text>
    </comment>
  </commentList>
</comments>
</file>

<file path=xl/sharedStrings.xml><?xml version="1.0" encoding="utf-8"?>
<sst xmlns="http://schemas.openxmlformats.org/spreadsheetml/2006/main" count="239" uniqueCount="156">
  <si>
    <t>ﾅﾝﾊﾞｰ</t>
    <phoneticPr fontId="2"/>
  </si>
  <si>
    <t>学年</t>
    <rPh sb="0" eb="2">
      <t>ガクネン</t>
    </rPh>
    <phoneticPr fontId="2"/>
  </si>
  <si>
    <t>男</t>
    <rPh sb="0" eb="1">
      <t>オトコ</t>
    </rPh>
    <phoneticPr fontId="2"/>
  </si>
  <si>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</si>
  <si>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</si>
  <si>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</si>
  <si>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</si>
  <si>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</si>
  <si>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</si>
  <si>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</si>
  <si>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</si>
  <si>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</si>
  <si>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</si>
  <si>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</si>
  <si>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</si>
  <si>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</si>
  <si>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</si>
  <si>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</si>
  <si>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</si>
  <si>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</si>
  <si>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</si>
  <si>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</si>
  <si>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</si>
  <si>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</si>
  <si>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</si>
  <si>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</si>
  <si>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</si>
  <si>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</si>
  <si>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</si>
  <si>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</si>
  <si>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</si>
  <si>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</si>
  <si>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</si>
  <si>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</si>
  <si>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</si>
  <si>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</si>
  <si>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</si>
  <si>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2"/>
  </si>
  <si>
    <t>性別</t>
    <rPh sb="0" eb="2">
      <t>セイベツ</t>
    </rPh>
    <phoneticPr fontId="2"/>
  </si>
  <si>
    <t>学年</t>
    <rPh sb="0" eb="2">
      <t>ガクネン</t>
    </rPh>
    <phoneticPr fontId="2"/>
  </si>
  <si>
    <t>記録</t>
    <rPh sb="0" eb="2">
      <t>キロク</t>
    </rPh>
    <phoneticPr fontId="2"/>
  </si>
  <si>
    <t>例</t>
    <rPh sb="0" eb="1">
      <t>レイ</t>
    </rPh>
    <phoneticPr fontId="2"/>
  </si>
  <si>
    <t>西三　太郎</t>
    <rPh sb="0" eb="1">
      <t>セイ</t>
    </rPh>
    <rPh sb="1" eb="2">
      <t>サン</t>
    </rPh>
    <rPh sb="3" eb="5">
      <t>タロウ</t>
    </rPh>
    <phoneticPr fontId="2"/>
  </si>
  <si>
    <t>4X100mR</t>
    <phoneticPr fontId="2"/>
  </si>
  <si>
    <t>氏　名</t>
    <rPh sb="0" eb="1">
      <t>シ</t>
    </rPh>
    <rPh sb="2" eb="3">
      <t>メイ</t>
    </rPh>
    <phoneticPr fontId="2"/>
  </si>
  <si>
    <t>女</t>
    <rPh sb="0" eb="1">
      <t>オンナ</t>
    </rPh>
    <phoneticPr fontId="2"/>
  </si>
  <si>
    <t>男</t>
    <rPh sb="0" eb="1">
      <t>オトコ</t>
    </rPh>
    <phoneticPr fontId="2"/>
  </si>
  <si>
    <t>○</t>
    <phoneticPr fontId="2"/>
  </si>
  <si>
    <t>大会名</t>
    <rPh sb="0" eb="2">
      <t>タイカイ</t>
    </rPh>
    <rPh sb="2" eb="3">
      <t>メイ</t>
    </rPh>
    <phoneticPr fontId="2"/>
  </si>
  <si>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</si>
  <si>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</si>
  <si>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</si>
  <si>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</si>
  <si>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</si>
  <si>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</si>
  <si>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</si>
  <si>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</si>
  <si>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</si>
  <si>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</si>
  <si>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</si>
  <si>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2"/>
  </si>
  <si>
    <t>申込チーム数</t>
    <rPh sb="0" eb="2">
      <t>モウシコミ</t>
    </rPh>
    <rPh sb="5" eb="6">
      <t>スウ</t>
    </rPh>
    <phoneticPr fontId="2"/>
  </si>
  <si>
    <t>②選手情報入力</t>
    <rPh sb="1" eb="3">
      <t>センシュ</t>
    </rPh>
    <rPh sb="3" eb="5">
      <t>ジョウホウ</t>
    </rPh>
    <rPh sb="5" eb="7">
      <t>ニュウリョク</t>
    </rPh>
    <phoneticPr fontId="2"/>
  </si>
  <si>
    <t xml:space="preserve">チーム名 </t>
    <rPh sb="3" eb="4">
      <t>メイ</t>
    </rPh>
    <phoneticPr fontId="2"/>
  </si>
  <si>
    <t>期　日</t>
    <rPh sb="0" eb="1">
      <t>キ</t>
    </rPh>
    <rPh sb="2" eb="3">
      <t>ヒ</t>
    </rPh>
    <phoneticPr fontId="2"/>
  </si>
  <si>
    <t>会　場</t>
    <rPh sb="0" eb="1">
      <t>カイ</t>
    </rPh>
    <rPh sb="2" eb="3">
      <t>バ</t>
    </rPh>
    <phoneticPr fontId="2"/>
  </si>
  <si>
    <t>←入力</t>
    <rPh sb="1" eb="3">
      <t>ニュウリョク</t>
    </rPh>
    <phoneticPr fontId="2"/>
  </si>
  <si>
    <t>Ord</t>
    <phoneticPr fontId="2"/>
  </si>
  <si>
    <t>氏　名</t>
    <rPh sb="0" eb="1">
      <t>シ</t>
    </rPh>
    <rPh sb="2" eb="3">
      <t>メイ</t>
    </rPh>
    <phoneticPr fontId="2"/>
  </si>
  <si>
    <t>ｾｲｻﾝ ﾀﾛｳ</t>
    <phoneticPr fontId="2"/>
  </si>
  <si>
    <t>ﾌﾘｶﾞﾅ</t>
    <phoneticPr fontId="2"/>
  </si>
  <si>
    <t>種目</t>
    <rPh sb="0" eb="2">
      <t>シュモク</t>
    </rPh>
    <phoneticPr fontId="20"/>
  </si>
  <si>
    <t>ﾅﾝﾊﾞｰ</t>
    <phoneticPr fontId="2"/>
  </si>
  <si>
    <t>男4X100mR</t>
    <rPh sb="0" eb="1">
      <t>オトコ</t>
    </rPh>
    <phoneticPr fontId="2"/>
  </si>
  <si>
    <t>女4X100mR</t>
    <phoneticPr fontId="2"/>
  </si>
  <si>
    <t>男子</t>
    <rPh sb="0" eb="2">
      <t>ダンシ</t>
    </rPh>
    <phoneticPr fontId="20"/>
  </si>
  <si>
    <t>女子</t>
    <rPh sb="0" eb="2">
      <t>ジョシ</t>
    </rPh>
    <phoneticPr fontId="20"/>
  </si>
  <si>
    <t>リレー</t>
    <phoneticPr fontId="20"/>
  </si>
  <si>
    <t>種目</t>
    <rPh sb="0" eb="2">
      <t>シュモク</t>
    </rPh>
    <phoneticPr fontId="20"/>
  </si>
  <si>
    <t>No</t>
    <phoneticPr fontId="20"/>
  </si>
  <si>
    <t>FLAG</t>
    <phoneticPr fontId="20"/>
  </si>
  <si>
    <t>記録</t>
    <rPh sb="0" eb="2">
      <t>キロク</t>
    </rPh>
    <phoneticPr fontId="20"/>
  </si>
  <si>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2"/>
  </si>
  <si>
    <r>
      <t xml:space="preserve">ﾌﾘｶﾞﾅ
</t>
    </r>
    <r>
      <rPr>
        <b/>
        <sz val="8"/>
        <color indexed="10"/>
        <rFont val="ＭＳ 明朝"/>
        <family val="1"/>
        <charset val="128"/>
      </rPr>
      <t>姓と名の間に
半角ｽﾍﾟｰｽ1つ</t>
    </r>
    <rPh sb="13" eb="15">
      <t>ハンカク</t>
    </rPh>
    <phoneticPr fontId="2"/>
  </si>
  <si>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2"/>
  </si>
  <si>
    <t>ｶﾅ</t>
    <phoneticPr fontId="2"/>
  </si>
  <si>
    <t>男　　　子</t>
    <rPh sb="0" eb="1">
      <t>オトコ</t>
    </rPh>
    <rPh sb="4" eb="5">
      <t>コ</t>
    </rPh>
    <phoneticPr fontId="20"/>
  </si>
  <si>
    <t>女　　　子</t>
    <rPh sb="0" eb="1">
      <t>オンナ</t>
    </rPh>
    <rPh sb="4" eb="5">
      <t>コ</t>
    </rPh>
    <phoneticPr fontId="20"/>
  </si>
  <si>
    <t>一覧表用　種目名</t>
    <rPh sb="0" eb="2">
      <t>イチラン</t>
    </rPh>
    <rPh sb="2" eb="3">
      <t>ヒョウ</t>
    </rPh>
    <rPh sb="3" eb="4">
      <t>ヨウ</t>
    </rPh>
    <rPh sb="5" eb="7">
      <t>シュモク</t>
    </rPh>
    <rPh sb="7" eb="8">
      <t>メイ</t>
    </rPh>
    <phoneticPr fontId="20"/>
  </si>
  <si>
    <t>競技者NO</t>
    <rPh sb="0" eb="3">
      <t>キョウギシャ</t>
    </rPh>
    <phoneticPr fontId="2"/>
  </si>
  <si>
    <t>男400R</t>
    <rPh sb="0" eb="1">
      <t>オトコ</t>
    </rPh>
    <phoneticPr fontId="2"/>
  </si>
  <si>
    <t>リレー記録</t>
    <rPh sb="3" eb="5">
      <t>キロク</t>
    </rPh>
    <phoneticPr fontId="2"/>
  </si>
  <si>
    <t>4X100mR</t>
  </si>
  <si>
    <t>男子</t>
    <rPh sb="0" eb="2">
      <t>ダンシ</t>
    </rPh>
    <phoneticPr fontId="2"/>
  </si>
  <si>
    <t>女子</t>
    <rPh sb="0" eb="2">
      <t>ジョシ</t>
    </rPh>
    <phoneticPr fontId="2"/>
  </si>
  <si>
    <t>男1600R</t>
    <rPh sb="0" eb="1">
      <t>オトコ</t>
    </rPh>
    <phoneticPr fontId="2"/>
  </si>
  <si>
    <t>女400R</t>
    <rPh sb="0" eb="1">
      <t>オンナ</t>
    </rPh>
    <phoneticPr fontId="2"/>
  </si>
  <si>
    <t>女1600R</t>
    <rPh sb="0" eb="1">
      <t>オンナ</t>
    </rPh>
    <phoneticPr fontId="2"/>
  </si>
  <si>
    <t>※リレーにエントリーをする選手とチームの記録を確認してください。</t>
    <rPh sb="13" eb="15">
      <t>センシュ</t>
    </rPh>
    <rPh sb="20" eb="22">
      <t>キロク</t>
    </rPh>
    <rPh sb="23" eb="25">
      <t>カクニン</t>
    </rPh>
    <phoneticPr fontId="2"/>
  </si>
  <si>
    <t>③リレー情報確認</t>
    <rPh sb="4" eb="6">
      <t>ジョウホウ</t>
    </rPh>
    <rPh sb="6" eb="8">
      <t>カクニン</t>
    </rPh>
    <phoneticPr fontId="2"/>
  </si>
  <si>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2"/>
  </si>
  <si>
    <t>高校用</t>
    <rPh sb="0" eb="3">
      <t>コウコウヨウ</t>
    </rPh>
    <phoneticPr fontId="2"/>
  </si>
  <si>
    <t>メール送信期限</t>
    <rPh sb="3" eb="5">
      <t>ソウシン</t>
    </rPh>
    <rPh sb="5" eb="7">
      <t>キゲン</t>
    </rPh>
    <phoneticPr fontId="2"/>
  </si>
  <si>
    <t>①団体情報入力</t>
    <rPh sb="1" eb="3">
      <t>ダン</t>
    </rPh>
    <rPh sb="3" eb="5">
      <t>ジョウホウ</t>
    </rPh>
    <rPh sb="5" eb="7">
      <t>ニュウリョク</t>
    </rPh>
    <phoneticPr fontId="2"/>
  </si>
  <si>
    <t>団体コード</t>
    <rPh sb="0" eb="2">
      <t>ダンタイ</t>
    </rPh>
    <phoneticPr fontId="2"/>
  </si>
  <si>
    <t>団体名</t>
    <rPh sb="0" eb="2">
      <t>ダンタイ</t>
    </rPh>
    <rPh sb="2" eb="3">
      <t>メイ</t>
    </rPh>
    <phoneticPr fontId="2"/>
  </si>
  <si>
    <t>略称団体名</t>
    <rPh sb="0" eb="2">
      <t>リャクショウ</t>
    </rPh>
    <rPh sb="2" eb="4">
      <t>ダンタ</t>
    </rPh>
    <rPh sb="4" eb="5">
      <t>メイ</t>
    </rPh>
    <phoneticPr fontId="2"/>
  </si>
  <si>
    <t>団体名ﾌﾘｶﾞﾅ</t>
    <rPh sb="0" eb="3">
      <t>ダンタイメイ</t>
    </rPh>
    <phoneticPr fontId="2"/>
  </si>
  <si>
    <t>申込責任者</t>
    <rPh sb="0" eb="2">
      <t>モウシコミ</t>
    </rPh>
    <rPh sb="2" eb="5">
      <t>セキニンシャ</t>
    </rPh>
    <phoneticPr fontId="2"/>
  </si>
  <si>
    <t>男100m</t>
  </si>
  <si>
    <t>男200m</t>
  </si>
  <si>
    <t>男400m</t>
  </si>
  <si>
    <t>男800m</t>
  </si>
  <si>
    <t>男1500m</t>
  </si>
  <si>
    <t>男5000m</t>
  </si>
  <si>
    <t>男10000m</t>
  </si>
  <si>
    <t>男110mH</t>
  </si>
  <si>
    <t>男400mH</t>
  </si>
  <si>
    <t>男3000mSC</t>
  </si>
  <si>
    <t>男5000mW</t>
  </si>
  <si>
    <t>男走高跳</t>
    <rPh sb="1" eb="2">
      <t>ハシ</t>
    </rPh>
    <rPh sb="2" eb="4">
      <t>タカト</t>
    </rPh>
    <phoneticPr fontId="7"/>
  </si>
  <si>
    <t>男棒高跳</t>
    <rPh sb="1" eb="4">
      <t>ボウタカト</t>
    </rPh>
    <phoneticPr fontId="7"/>
  </si>
  <si>
    <t>男走幅跳</t>
    <rPh sb="1" eb="2">
      <t>ハシ</t>
    </rPh>
    <rPh sb="2" eb="4">
      <t>ハバト</t>
    </rPh>
    <phoneticPr fontId="7"/>
  </si>
  <si>
    <t>男三段跳</t>
    <rPh sb="1" eb="4">
      <t>サンダント</t>
    </rPh>
    <phoneticPr fontId="7"/>
  </si>
  <si>
    <t>男やり投</t>
    <rPh sb="3" eb="4">
      <t>ナ</t>
    </rPh>
    <phoneticPr fontId="7"/>
  </si>
  <si>
    <t>男高校砲丸投</t>
    <rPh sb="0" eb="1">
      <t>オトコ</t>
    </rPh>
    <rPh sb="1" eb="3">
      <t>コウコウ</t>
    </rPh>
    <rPh sb="3" eb="6">
      <t>ホウガンナゲ</t>
    </rPh>
    <phoneticPr fontId="6"/>
  </si>
  <si>
    <t>男高校円盤投</t>
    <rPh sb="0" eb="1">
      <t>オトコ</t>
    </rPh>
    <rPh sb="1" eb="3">
      <t>コウコウ</t>
    </rPh>
    <rPh sb="3" eb="6">
      <t>エンバンナゲ</t>
    </rPh>
    <phoneticPr fontId="6"/>
  </si>
  <si>
    <t>女100m</t>
  </si>
  <si>
    <t>男4X100mR</t>
  </si>
  <si>
    <t>女200m</t>
  </si>
  <si>
    <t>女400m</t>
  </si>
  <si>
    <t>女4X100mR</t>
  </si>
  <si>
    <t>女800m</t>
  </si>
  <si>
    <t>女1500m</t>
  </si>
  <si>
    <t>女5000m</t>
  </si>
  <si>
    <t>女100mH</t>
  </si>
  <si>
    <t>女400mH</t>
  </si>
  <si>
    <t>女5000mW</t>
  </si>
  <si>
    <t>女走高跳</t>
    <rPh sb="1" eb="2">
      <t>ハシ</t>
    </rPh>
    <rPh sb="2" eb="4">
      <t>タカト</t>
    </rPh>
    <phoneticPr fontId="7"/>
  </si>
  <si>
    <t>女棒高跳</t>
    <rPh sb="1" eb="4">
      <t>ボウタカト</t>
    </rPh>
    <phoneticPr fontId="7"/>
  </si>
  <si>
    <t>女走幅跳</t>
    <rPh sb="1" eb="2">
      <t>ハシ</t>
    </rPh>
    <rPh sb="2" eb="4">
      <t>ハバト</t>
    </rPh>
    <phoneticPr fontId="7"/>
  </si>
  <si>
    <t>女三段跳</t>
    <rPh sb="1" eb="4">
      <t>サンダント</t>
    </rPh>
    <phoneticPr fontId="7"/>
  </si>
  <si>
    <t>女砲丸投</t>
    <rPh sb="1" eb="4">
      <t>ホウガンナ</t>
    </rPh>
    <phoneticPr fontId="7"/>
  </si>
  <si>
    <t>女円盤投</t>
    <rPh sb="1" eb="4">
      <t>エンバンナ</t>
    </rPh>
    <phoneticPr fontId="7"/>
  </si>
  <si>
    <t>女やり投</t>
    <rPh sb="3" eb="4">
      <t>ナ</t>
    </rPh>
    <phoneticPr fontId="7"/>
  </si>
  <si>
    <t>男砲丸投</t>
    <rPh sb="1" eb="4">
      <t>ホウガンナ</t>
    </rPh>
    <phoneticPr fontId="2"/>
  </si>
  <si>
    <t>男円盤投</t>
    <rPh sb="1" eb="4">
      <t>エンバンナ</t>
    </rPh>
    <phoneticPr fontId="2"/>
  </si>
  <si>
    <t>J1001</t>
    <phoneticPr fontId="2"/>
  </si>
  <si>
    <t>男</t>
    <rPh sb="0" eb="1">
      <t>オト</t>
    </rPh>
    <phoneticPr fontId="2"/>
  </si>
  <si>
    <t>女</t>
    <rPh sb="0" eb="1">
      <t>オンナ</t>
    </rPh>
    <phoneticPr fontId="2"/>
  </si>
  <si>
    <t>必要事項を入力してください</t>
    <rPh sb="0" eb="4">
      <t>ヒツヨウジ</t>
    </rPh>
    <phoneticPr fontId="2"/>
  </si>
  <si>
    <t>※必ずメールを送信してください！</t>
    <rPh sb="1" eb="2">
      <t>カナラ</t>
    </rPh>
    <rPh sb="7" eb="9">
      <t>ソウシン</t>
    </rPh>
    <phoneticPr fontId="2"/>
  </si>
  <si>
    <t>2016JY招待リレー</t>
    <rPh sb="6" eb="8">
      <t>ショウタイ</t>
    </rPh>
    <phoneticPr fontId="2"/>
  </si>
  <si>
    <t>平成28年10月23日(日)</t>
    <rPh sb="0" eb="2">
      <t>ヘイセイ</t>
    </rPh>
    <rPh sb="4" eb="5">
      <t>ネン</t>
    </rPh>
    <rPh sb="7" eb="8">
      <t>ガツ</t>
    </rPh>
    <rPh sb="10" eb="11">
      <t>ニチ</t>
    </rPh>
    <rPh sb="12" eb="13">
      <t>ヒ</t>
    </rPh>
    <phoneticPr fontId="2"/>
  </si>
  <si>
    <t>パロマ瑞穂スタジアム</t>
    <rPh sb="3" eb="5">
      <t>ミズホ</t>
    </rPh>
    <phoneticPr fontId="2"/>
  </si>
  <si>
    <t>平成28年9月26日(月)　17:00</t>
    <rPh sb="0" eb="2">
      <t>ヘイセイ</t>
    </rPh>
    <rPh sb="4" eb="5">
      <t>ネン</t>
    </rPh>
    <rPh sb="6" eb="7">
      <t>ガツ</t>
    </rPh>
    <rPh sb="9" eb="10">
      <t>ヒ</t>
    </rPh>
    <rPh sb="11" eb="12">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</si>
</sst>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sz val="6"/>
      <name val="ＭＳ Ｐゴシック"/>
      <family val="3"/>
      <charset val="128"/>
      <scheme val="minor"/>
    </font>
    <font>
      <b/>
      <sz val="16"/>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b/>
      <sz val="14"/>
      <color indexed="81"/>
      <name val="ＭＳ Ｐゴシック"/>
      <family val="3"/>
      <charset val="128"/>
    </font>
    <font>
      <b/>
      <sz val="18"/>
      <color rgb="FFFF0000"/>
      <name val="ＭＳ ゴシック"/>
      <family val="3"/>
      <charset val="128"/>
    </font>
    <font>
      <b/>
      <sz val="11"/>
      <color theme="3"/>
      <name val="ＭＳ ゴシック"/>
      <family val="3"/>
      <charset val="128"/>
    </font>
    <font>
      <b/>
      <sz val="9"/>
      <color indexed="81"/>
      <name val="ＭＳ Ｐゴシック"/>
      <family val="3"/>
      <charset val="128"/>
    </font>
    <font>
      <b/>
      <sz val="16"/>
      <color indexed="81"/>
      <name val="ＭＳ Ｐゴシック"/>
      <family val="3"/>
      <charset val="128"/>
    </font>
    <font>
      <sz val="11"/>
      <color rgb="FFFF0000"/>
      <name val="ＭＳ 明朝"/>
      <family val="1"/>
      <charset val="128"/>
    </font>
  </fonts>
  <fills count="9">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4" tint="0.59999389629810485"/>
        <bgColor indexed="64"/>
      </patternFill>
    </fill>
  </fills>
  <borders count="80">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left style="medium">
        <color indexed="64"/>
      </left>
      <right style="medium">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s>
  <cellStyleXfs count="4">
    <xf numFmtId="0" fontId="0" fillId="0" borderId="0">
      <alignment vertical="center"/>
    </xf>
    <xf numFmtId="0" fontId="9" fillId="0" borderId="0"/>
    <xf numFmtId="0" fontId="4" fillId="0" borderId="0">
      <alignment vertical="center"/>
    </xf>
    <xf numFmtId="0" fontId="1" fillId="0" borderId="0">
      <alignment vertical="center"/>
    </xf>
  </cellStyleXfs>
  <cellXfs count="187">
    <xf numFmtId="0" fontId="0" fillId="0" borderId="0" xfId="0">
      <alignment vertical="center"/>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0" fillId="0" borderId="0" xfId="0" applyFont="1" applyBorder="1" applyAlignment="1">
      <alignment horizontal="center" vertical="center"/>
    </xf>
    <xf numFmtId="0" fontId="0" fillId="0" borderId="0" xfId="0" applyFill="1">
      <alignment vertical="center"/>
    </xf>
    <xf numFmtId="0" fontId="15" fillId="0" borderId="0" xfId="0" applyFont="1" applyAlignment="1">
      <alignment vertical="center"/>
    </xf>
    <xf numFmtId="0" fontId="10" fillId="0" borderId="2" xfId="0" applyFont="1" applyBorder="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1" xfId="0" applyFont="1" applyBorder="1" applyAlignment="1">
      <alignment horizontal="right" vertical="center"/>
    </xf>
    <xf numFmtId="0" fontId="10" fillId="0" borderId="15" xfId="0" applyFont="1" applyBorder="1" applyAlignment="1">
      <alignment horizontal="right" vertical="center"/>
    </xf>
    <xf numFmtId="0" fontId="10" fillId="5" borderId="0" xfId="0" applyFont="1" applyFill="1" applyAlignment="1">
      <alignment horizontal="center" vertical="center"/>
    </xf>
    <xf numFmtId="0" fontId="10" fillId="0" borderId="22" xfId="0" applyFont="1" applyBorder="1" applyAlignment="1">
      <alignment horizontal="center" vertical="center"/>
    </xf>
    <xf numFmtId="0" fontId="10" fillId="0" borderId="16" xfId="0" applyFont="1" applyBorder="1" applyAlignment="1">
      <alignment horizontal="center" vertical="center"/>
    </xf>
    <xf numFmtId="0" fontId="10" fillId="0" borderId="19" xfId="0" applyFont="1" applyBorder="1" applyAlignment="1">
      <alignment horizontal="center" vertical="center"/>
    </xf>
    <xf numFmtId="0" fontId="10" fillId="0" borderId="25" xfId="0" applyFont="1" applyBorder="1" applyAlignment="1">
      <alignment horizontal="center" vertical="center"/>
    </xf>
    <xf numFmtId="0" fontId="10" fillId="0" borderId="16" xfId="0" applyFont="1" applyBorder="1" applyAlignment="1">
      <alignment horizontal="center" vertical="center" wrapText="1"/>
    </xf>
    <xf numFmtId="0" fontId="10" fillId="0" borderId="6" xfId="0" applyFont="1" applyBorder="1" applyAlignment="1">
      <alignment horizontal="center" vertical="center"/>
    </xf>
    <xf numFmtId="0" fontId="0" fillId="0" borderId="0" xfId="0" applyBorder="1">
      <alignment vertical="center"/>
    </xf>
    <xf numFmtId="0" fontId="8"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0" xfId="0" applyFont="1" applyFill="1" applyProtection="1">
      <alignment vertical="center"/>
    </xf>
    <xf numFmtId="0" fontId="10" fillId="0" borderId="0" xfId="0" applyFont="1" applyFill="1" applyBorder="1" applyAlignment="1" applyProtection="1">
      <alignment vertical="center"/>
    </xf>
    <xf numFmtId="0" fontId="0" fillId="0" borderId="0" xfId="0" applyFill="1" applyProtection="1">
      <alignment vertical="center"/>
    </xf>
    <xf numFmtId="0" fontId="12" fillId="5" borderId="0" xfId="0" applyFont="1" applyFill="1" applyAlignment="1">
      <alignment vertical="center"/>
    </xf>
    <xf numFmtId="0" fontId="0" fillId="5" borderId="0" xfId="0" applyFill="1">
      <alignment vertical="center"/>
    </xf>
    <xf numFmtId="0" fontId="10" fillId="0" borderId="0" xfId="0" applyFont="1" applyProtection="1">
      <alignment vertical="center"/>
    </xf>
    <xf numFmtId="0" fontId="10" fillId="0" borderId="3"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0" borderId="0" xfId="0" applyFont="1" applyFill="1" applyBorder="1" applyAlignment="1" applyProtection="1">
      <alignment horizontal="right" vertical="center"/>
    </xf>
    <xf numFmtId="0" fontId="0" fillId="0" borderId="0" xfId="0" applyAlignment="1">
      <alignment horizontal="center" vertical="center"/>
    </xf>
    <xf numFmtId="0" fontId="10" fillId="0" borderId="33" xfId="0" applyFont="1" applyBorder="1" applyAlignment="1">
      <alignment vertical="center"/>
    </xf>
    <xf numFmtId="0" fontId="10" fillId="0" borderId="36" xfId="0" applyFont="1" applyBorder="1" applyAlignment="1">
      <alignment horizontal="center" vertical="center"/>
    </xf>
    <xf numFmtId="0" fontId="10" fillId="0" borderId="38" xfId="0" applyFont="1" applyBorder="1" applyAlignment="1">
      <alignment vertical="center"/>
    </xf>
    <xf numFmtId="0" fontId="10" fillId="0" borderId="40" xfId="0" applyFont="1" applyBorder="1" applyAlignment="1">
      <alignment vertical="center"/>
    </xf>
    <xf numFmtId="0" fontId="19" fillId="0" borderId="0" xfId="0" applyFont="1" applyBorder="1" applyAlignment="1">
      <alignment vertical="center"/>
    </xf>
    <xf numFmtId="0" fontId="0" fillId="0" borderId="0" xfId="0" applyAlignment="1">
      <alignment vertical="center"/>
    </xf>
    <xf numFmtId="0" fontId="0" fillId="0" borderId="36" xfId="0" applyBorder="1">
      <alignment vertical="center"/>
    </xf>
    <xf numFmtId="0" fontId="0" fillId="0" borderId="40" xfId="0" applyBorder="1">
      <alignment vertical="center"/>
    </xf>
    <xf numFmtId="0" fontId="0" fillId="0" borderId="37" xfId="0" applyBorder="1">
      <alignment vertical="center"/>
    </xf>
    <xf numFmtId="0" fontId="0" fillId="0" borderId="35" xfId="0" applyBorder="1">
      <alignment vertical="center"/>
    </xf>
    <xf numFmtId="0" fontId="0" fillId="0" borderId="32" xfId="0" applyBorder="1">
      <alignment vertical="center"/>
    </xf>
    <xf numFmtId="0" fontId="0" fillId="5" borderId="6" xfId="0" applyFill="1" applyBorder="1" applyAlignment="1">
      <alignment vertical="center" textRotation="255"/>
    </xf>
    <xf numFmtId="0" fontId="0" fillId="5" borderId="15" xfId="0" applyFill="1" applyBorder="1">
      <alignment vertical="center"/>
    </xf>
    <xf numFmtId="0" fontId="0" fillId="5" borderId="28" xfId="0" applyFill="1" applyBorder="1">
      <alignment vertical="center"/>
    </xf>
    <xf numFmtId="0" fontId="18" fillId="0" borderId="12" xfId="0" applyFont="1" applyFill="1" applyBorder="1" applyAlignment="1" applyProtection="1">
      <alignment horizontal="center" vertical="center" shrinkToFit="1"/>
    </xf>
    <xf numFmtId="0" fontId="18" fillId="0" borderId="13" xfId="0" applyFont="1" applyFill="1" applyBorder="1" applyAlignment="1" applyProtection="1">
      <alignment horizontal="center" vertical="center" shrinkToFit="1"/>
    </xf>
    <xf numFmtId="0" fontId="18" fillId="0" borderId="14" xfId="0" applyFont="1" applyFill="1" applyBorder="1" applyAlignment="1" applyProtection="1">
      <alignment horizontal="center" vertical="center" shrinkToFit="1"/>
    </xf>
    <xf numFmtId="0" fontId="3" fillId="5" borderId="0" xfId="0" applyFont="1" applyFill="1" applyAlignment="1">
      <alignment vertical="center"/>
    </xf>
    <xf numFmtId="0" fontId="13" fillId="0" borderId="0" xfId="0" applyFont="1" applyFill="1" applyBorder="1" applyAlignment="1" applyProtection="1">
      <alignment horizontal="center" vertical="center"/>
    </xf>
    <xf numFmtId="0" fontId="10" fillId="0" borderId="57" xfId="0" applyFont="1" applyBorder="1" applyAlignment="1">
      <alignment horizontal="center" vertical="center"/>
    </xf>
    <xf numFmtId="0" fontId="10" fillId="0" borderId="56" xfId="0" applyFont="1" applyBorder="1" applyAlignment="1">
      <alignment horizontal="center" vertical="center"/>
    </xf>
    <xf numFmtId="0" fontId="10" fillId="0" borderId="58" xfId="0" applyFont="1" applyBorder="1" applyAlignment="1">
      <alignment horizontal="center" vertical="center"/>
    </xf>
    <xf numFmtId="0" fontId="10" fillId="0" borderId="27" xfId="0" applyFont="1" applyBorder="1" applyAlignment="1">
      <alignment horizontal="center" vertical="center"/>
    </xf>
    <xf numFmtId="0" fontId="11" fillId="0" borderId="0" xfId="0" applyFont="1" applyAlignment="1" applyProtection="1">
      <alignment vertical="center"/>
    </xf>
    <xf numFmtId="0" fontId="3" fillId="5" borderId="0" xfId="0" applyFont="1" applyFill="1" applyBorder="1" applyAlignment="1" applyProtection="1">
      <alignment vertical="center"/>
    </xf>
    <xf numFmtId="0" fontId="10" fillId="5" borderId="0" xfId="0" applyFont="1" applyFill="1" applyAlignment="1" applyProtection="1">
      <alignment horizontal="center" vertical="center"/>
    </xf>
    <xf numFmtId="0" fontId="10" fillId="0" borderId="0" xfId="0" applyFont="1" applyAlignment="1" applyProtection="1">
      <alignment horizontal="center" vertical="center"/>
    </xf>
    <xf numFmtId="0" fontId="11" fillId="0" borderId="0" xfId="0" applyFont="1" applyFill="1" applyBorder="1" applyAlignment="1" applyProtection="1">
      <alignment vertical="center"/>
    </xf>
    <xf numFmtId="0" fontId="10" fillId="0" borderId="0" xfId="0" applyFont="1" applyFill="1" applyBorder="1" applyProtection="1">
      <alignment vertical="center"/>
    </xf>
    <xf numFmtId="0" fontId="10" fillId="0" borderId="18"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7" fillId="0" borderId="24" xfId="0" applyFont="1" applyFill="1" applyBorder="1" applyAlignment="1" applyProtection="1">
      <alignment vertical="center"/>
    </xf>
    <xf numFmtId="0" fontId="17" fillId="0" borderId="24"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0" fillId="0" borderId="29" xfId="0" applyFont="1" applyFill="1" applyBorder="1" applyProtection="1">
      <alignment vertical="center"/>
    </xf>
    <xf numFmtId="0" fontId="0" fillId="0" borderId="29" xfId="0" applyFill="1" applyBorder="1" applyProtection="1">
      <alignment vertical="center"/>
    </xf>
    <xf numFmtId="0" fontId="10" fillId="0" borderId="0" xfId="0" applyFont="1" applyFill="1" applyAlignment="1" applyProtection="1">
      <alignment horizontal="center" vertical="center"/>
    </xf>
    <xf numFmtId="2" fontId="10" fillId="0" borderId="55" xfId="0" applyNumberFormat="1" applyFont="1" applyBorder="1" applyAlignment="1" applyProtection="1">
      <alignment horizontal="center" vertical="center"/>
      <protection locked="0"/>
    </xf>
    <xf numFmtId="2" fontId="10" fillId="0" borderId="39" xfId="0" applyNumberFormat="1" applyFont="1" applyBorder="1" applyAlignment="1" applyProtection="1">
      <alignment horizontal="center" vertical="center"/>
      <protection locked="0"/>
    </xf>
    <xf numFmtId="0" fontId="0" fillId="0" borderId="0" xfId="0" applyFill="1" applyBorder="1">
      <alignment vertical="center"/>
    </xf>
    <xf numFmtId="0" fontId="10" fillId="0" borderId="59" xfId="0" applyFont="1" applyBorder="1" applyAlignment="1">
      <alignment horizontal="center" vertical="center" wrapText="1"/>
    </xf>
    <xf numFmtId="0" fontId="10" fillId="2" borderId="61" xfId="0" applyFont="1" applyFill="1" applyBorder="1" applyAlignment="1" applyProtection="1">
      <alignment horizontal="center" vertical="center"/>
    </xf>
    <xf numFmtId="2" fontId="10" fillId="2" borderId="62" xfId="0" applyNumberFormat="1" applyFont="1" applyFill="1" applyBorder="1" applyAlignment="1" applyProtection="1">
      <alignment horizontal="center" vertical="center" shrinkToFit="1"/>
    </xf>
    <xf numFmtId="0" fontId="0" fillId="0" borderId="53" xfId="0" applyBorder="1" applyAlignment="1">
      <alignment vertical="center" textRotation="255"/>
    </xf>
    <xf numFmtId="0" fontId="0" fillId="0" borderId="54" xfId="0" applyBorder="1" applyAlignment="1">
      <alignment vertical="center" textRotation="255"/>
    </xf>
    <xf numFmtId="0" fontId="0" fillId="0" borderId="4" xfId="0" applyBorder="1" applyAlignment="1">
      <alignment horizontal="center" vertical="center" textRotation="255"/>
    </xf>
    <xf numFmtId="0" fontId="12" fillId="0" borderId="0" xfId="0" applyFont="1" applyBorder="1" applyAlignment="1">
      <alignment vertical="center"/>
    </xf>
    <xf numFmtId="0" fontId="10" fillId="0" borderId="35" xfId="0" applyFont="1" applyBorder="1" applyAlignment="1">
      <alignment horizontal="right" vertical="center"/>
    </xf>
    <xf numFmtId="0" fontId="10" fillId="0" borderId="35" xfId="0" applyFont="1" applyBorder="1" applyAlignment="1">
      <alignment horizontal="center" vertical="center"/>
    </xf>
    <xf numFmtId="0" fontId="0" fillId="8" borderId="0" xfId="0" applyFill="1">
      <alignment vertical="center"/>
    </xf>
    <xf numFmtId="0" fontId="10" fillId="0" borderId="64" xfId="0" applyFont="1" applyFill="1" applyBorder="1" applyAlignment="1" applyProtection="1">
      <alignment horizontal="center" vertical="center"/>
    </xf>
    <xf numFmtId="0" fontId="18" fillId="0" borderId="64" xfId="0" applyFont="1" applyFill="1" applyBorder="1" applyAlignment="1" applyProtection="1">
      <alignment horizontal="center" vertical="center" shrinkToFit="1"/>
    </xf>
    <xf numFmtId="0" fontId="10" fillId="0" borderId="65" xfId="0" applyFont="1" applyFill="1" applyBorder="1" applyAlignment="1" applyProtection="1">
      <alignment horizontal="center" vertical="center"/>
    </xf>
    <xf numFmtId="0" fontId="18" fillId="0" borderId="65" xfId="0" applyFont="1" applyFill="1" applyBorder="1" applyAlignment="1" applyProtection="1">
      <alignment horizontal="center" vertical="center" shrinkToFit="1"/>
    </xf>
    <xf numFmtId="0" fontId="10" fillId="0" borderId="66" xfId="0" applyFont="1" applyFill="1" applyBorder="1" applyAlignment="1" applyProtection="1">
      <alignment horizontal="center" vertical="center"/>
    </xf>
    <xf numFmtId="0" fontId="18" fillId="0" borderId="66" xfId="0" applyFont="1" applyFill="1" applyBorder="1" applyAlignment="1" applyProtection="1">
      <alignment horizontal="center" vertical="center" shrinkToFit="1"/>
    </xf>
    <xf numFmtId="0" fontId="16" fillId="3" borderId="8"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67" xfId="0" applyNumberFormat="1" applyFont="1" applyFill="1" applyBorder="1" applyAlignment="1">
      <alignment horizontal="center" vertical="center"/>
    </xf>
    <xf numFmtId="0" fontId="14" fillId="3" borderId="9" xfId="0" applyFont="1" applyFill="1" applyBorder="1" applyAlignment="1">
      <alignment horizontal="center" vertical="center"/>
    </xf>
    <xf numFmtId="0" fontId="14" fillId="3" borderId="68" xfId="0" applyFont="1" applyFill="1" applyBorder="1" applyAlignment="1" applyProtection="1">
      <alignment horizontal="center" vertical="center"/>
    </xf>
    <xf numFmtId="0" fontId="14" fillId="3" borderId="69" xfId="0" applyFont="1" applyFill="1" applyBorder="1" applyAlignment="1">
      <alignment horizontal="center" vertical="center"/>
    </xf>
    <xf numFmtId="0" fontId="10" fillId="0" borderId="4" xfId="0" applyFont="1" applyBorder="1" applyAlignment="1">
      <alignment horizontal="center" vertical="center"/>
    </xf>
    <xf numFmtId="0" fontId="10" fillId="0" borderId="18"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2" fontId="10" fillId="2" borderId="77" xfId="0" applyNumberFormat="1" applyFont="1" applyFill="1" applyBorder="1" applyAlignment="1" applyProtection="1">
      <alignment horizontal="center" vertical="center" shrinkToFit="1"/>
    </xf>
    <xf numFmtId="0" fontId="10" fillId="0" borderId="16"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2" fontId="10" fillId="2" borderId="61" xfId="0" applyNumberFormat="1" applyFont="1" applyFill="1" applyBorder="1" applyAlignment="1" applyProtection="1">
      <alignment horizontal="center" vertical="center" shrinkToFit="1"/>
    </xf>
    <xf numFmtId="0" fontId="10" fillId="0" borderId="23" xfId="0" applyFont="1" applyBorder="1" applyAlignment="1">
      <alignment horizontal="center" vertical="center"/>
    </xf>
    <xf numFmtId="0" fontId="10" fillId="0" borderId="17" xfId="0"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2" fontId="10" fillId="2" borderId="79" xfId="0" applyNumberFormat="1" applyFont="1" applyFill="1" applyBorder="1" applyAlignment="1" applyProtection="1">
      <alignment horizontal="center" vertical="center" shrinkToFit="1"/>
    </xf>
    <xf numFmtId="0" fontId="10" fillId="0" borderId="3"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0" fontId="10" fillId="0" borderId="72" xfId="0" applyFont="1" applyFill="1" applyBorder="1" applyAlignment="1" applyProtection="1">
      <alignment horizontal="center" vertical="center"/>
    </xf>
    <xf numFmtId="0" fontId="10" fillId="0" borderId="59" xfId="0" applyNumberFormat="1" applyFont="1" applyBorder="1" applyAlignment="1" applyProtection="1">
      <alignment horizontal="center" vertical="center" shrinkToFit="1"/>
    </xf>
    <xf numFmtId="0" fontId="10" fillId="0" borderId="16" xfId="0" applyFont="1" applyBorder="1" applyAlignment="1" applyProtection="1">
      <alignment horizontal="center" vertical="center" shrinkToFit="1"/>
    </xf>
    <xf numFmtId="0" fontId="10" fillId="0" borderId="60" xfId="0" applyNumberFormat="1" applyFont="1" applyBorder="1" applyAlignment="1" applyProtection="1">
      <alignment horizontal="center" vertical="center" shrinkToFit="1"/>
    </xf>
    <xf numFmtId="0" fontId="10" fillId="0" borderId="3" xfId="0" applyFont="1" applyBorder="1" applyAlignment="1" applyProtection="1">
      <alignment horizontal="center" vertical="center" shrinkToFit="1"/>
    </xf>
    <xf numFmtId="0" fontId="10" fillId="0" borderId="78" xfId="0" applyNumberFormat="1" applyFont="1" applyBorder="1" applyAlignment="1" applyProtection="1">
      <alignment horizontal="center" vertical="center" shrinkToFit="1"/>
    </xf>
    <xf numFmtId="0" fontId="10" fillId="0" borderId="17" xfId="0" applyFont="1" applyBorder="1" applyAlignment="1" applyProtection="1">
      <alignment horizontal="center" vertical="center" shrinkToFit="1"/>
    </xf>
    <xf numFmtId="0" fontId="10" fillId="0" borderId="76" xfId="0" applyNumberFormat="1" applyFont="1" applyBorder="1" applyAlignment="1" applyProtection="1">
      <alignment horizontal="center" vertical="center" shrinkToFit="1"/>
    </xf>
    <xf numFmtId="0" fontId="10" fillId="0" borderId="18" xfId="0" applyFont="1" applyBorder="1" applyAlignment="1" applyProtection="1">
      <alignment horizontal="center" vertical="center" shrinkToFit="1"/>
    </xf>
    <xf numFmtId="0" fontId="10" fillId="0" borderId="25" xfId="0" applyFont="1" applyBorder="1" applyAlignment="1" applyProtection="1">
      <alignment horizontal="center" vertical="center" shrinkToFit="1"/>
    </xf>
    <xf numFmtId="0" fontId="10" fillId="0" borderId="26" xfId="0" applyFont="1" applyBorder="1" applyAlignment="1" applyProtection="1">
      <alignment horizontal="center" vertical="center" shrinkToFit="1"/>
    </xf>
    <xf numFmtId="0" fontId="10" fillId="0" borderId="27" xfId="0" applyFont="1" applyBorder="1" applyAlignment="1" applyProtection="1">
      <alignment horizontal="center" vertical="center" shrinkToFit="1"/>
    </xf>
    <xf numFmtId="0" fontId="10" fillId="0" borderId="58" xfId="0" applyFont="1" applyBorder="1" applyAlignment="1" applyProtection="1">
      <alignment horizontal="center" vertical="center" shrinkToFit="1"/>
    </xf>
    <xf numFmtId="0" fontId="15" fillId="0" borderId="0" xfId="0" applyFont="1" applyAlignment="1" applyProtection="1">
      <alignment vertical="center"/>
    </xf>
    <xf numFmtId="0" fontId="10" fillId="0" borderId="0" xfId="0" applyFont="1" applyAlignment="1" applyProtection="1">
      <alignment vertical="center"/>
    </xf>
    <xf numFmtId="0" fontId="31" fillId="0" borderId="0" xfId="0" applyFont="1" applyAlignment="1" applyProtection="1">
      <alignment vertical="center"/>
    </xf>
    <xf numFmtId="0" fontId="28"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3" fillId="0" borderId="0" xfId="0" applyFont="1" applyAlignment="1" applyProtection="1">
      <alignment vertical="center" shrinkToFit="1"/>
    </xf>
    <xf numFmtId="0" fontId="13" fillId="0" borderId="0" xfId="0" applyFont="1" applyAlignment="1" applyProtection="1">
      <alignment vertical="center"/>
    </xf>
    <xf numFmtId="0" fontId="0" fillId="0" borderId="0" xfId="0" applyProtection="1">
      <alignment vertical="center"/>
    </xf>
    <xf numFmtId="0" fontId="12" fillId="0" borderId="0" xfId="0" applyFont="1" applyBorder="1" applyAlignment="1">
      <alignment vertical="center"/>
    </xf>
    <xf numFmtId="0" fontId="19" fillId="0" borderId="0" xfId="0" applyFont="1" applyBorder="1" applyAlignment="1">
      <alignment horizontal="center" vertical="center" shrinkToFit="1"/>
    </xf>
    <xf numFmtId="0" fontId="19" fillId="0" borderId="45" xfId="0" applyFont="1" applyBorder="1" applyAlignment="1">
      <alignment horizontal="center" vertical="center" shrinkToFit="1"/>
    </xf>
    <xf numFmtId="0" fontId="25" fillId="3" borderId="50" xfId="0" applyFont="1" applyFill="1" applyBorder="1" applyAlignment="1">
      <alignment horizontal="center" vertical="center" shrinkToFit="1"/>
    </xf>
    <xf numFmtId="0" fontId="25" fillId="3" borderId="51" xfId="0" applyFont="1" applyFill="1" applyBorder="1" applyAlignment="1">
      <alignment horizontal="center" vertical="center" shrinkToFit="1"/>
    </xf>
    <xf numFmtId="0" fontId="21" fillId="3" borderId="51" xfId="0" applyFont="1" applyFill="1" applyBorder="1" applyAlignment="1">
      <alignment horizontal="center" vertical="center"/>
    </xf>
    <xf numFmtId="0" fontId="21" fillId="3" borderId="52" xfId="0" applyFont="1" applyFill="1" applyBorder="1" applyAlignment="1">
      <alignment horizontal="center" vertical="center"/>
    </xf>
    <xf numFmtId="58" fontId="19" fillId="0" borderId="15" xfId="0" applyNumberFormat="1" applyFont="1" applyBorder="1" applyAlignment="1">
      <alignment horizontal="center" vertical="center"/>
    </xf>
    <xf numFmtId="0" fontId="19" fillId="0" borderId="15" xfId="0" applyFont="1" applyBorder="1" applyAlignment="1">
      <alignment horizontal="center" vertical="center" shrinkToFit="1"/>
    </xf>
    <xf numFmtId="0" fontId="27" fillId="0" borderId="41" xfId="0" applyFont="1" applyFill="1" applyBorder="1" applyAlignment="1">
      <alignment horizontal="center" vertical="center" wrapText="1"/>
    </xf>
    <xf numFmtId="0" fontId="27" fillId="0" borderId="42"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5" xfId="0" applyFont="1" applyFill="1" applyBorder="1" applyAlignment="1">
      <alignment horizontal="center" vertical="center"/>
    </xf>
    <xf numFmtId="0" fontId="27" fillId="0" borderId="46"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8" xfId="0" applyFont="1" applyFill="1" applyBorder="1" applyAlignment="1">
      <alignment horizontal="center" vertical="center"/>
    </xf>
    <xf numFmtId="0" fontId="13" fillId="0" borderId="23"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center"/>
      <protection locked="0"/>
    </xf>
    <xf numFmtId="0" fontId="13" fillId="7" borderId="22" xfId="0" applyFont="1" applyFill="1" applyBorder="1" applyAlignment="1" applyProtection="1">
      <alignment horizontal="center" vertical="center"/>
      <protection locked="0"/>
    </xf>
    <xf numFmtId="0" fontId="13" fillId="7" borderId="16" xfId="0" applyFont="1" applyFill="1" applyBorder="1" applyAlignment="1" applyProtection="1">
      <alignment horizontal="center" vertical="center"/>
      <protection locked="0"/>
    </xf>
    <xf numFmtId="0" fontId="13" fillId="7" borderId="19" xfId="0" applyFont="1" applyFill="1" applyBorder="1" applyAlignment="1" applyProtection="1">
      <alignment horizontal="center" vertical="center"/>
      <protection locked="0"/>
    </xf>
    <xf numFmtId="0" fontId="10" fillId="0" borderId="3" xfId="0" applyFont="1" applyBorder="1" applyAlignment="1" applyProtection="1">
      <alignment horizontal="distributed" vertical="center" indent="1"/>
    </xf>
    <xf numFmtId="0" fontId="10" fillId="0" borderId="11" xfId="0" applyFont="1" applyBorder="1" applyAlignment="1" applyProtection="1">
      <alignment horizontal="distributed" vertical="center" indent="1"/>
    </xf>
    <xf numFmtId="0" fontId="13" fillId="7" borderId="6"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shrinkToFit="1"/>
      <protection locked="0"/>
    </xf>
    <xf numFmtId="0" fontId="13" fillId="7" borderId="15" xfId="0" applyFont="1" applyFill="1" applyBorder="1" applyAlignment="1" applyProtection="1">
      <alignment horizontal="center" vertical="center" shrinkToFit="1"/>
      <protection locked="0"/>
    </xf>
    <xf numFmtId="0" fontId="13" fillId="7" borderId="28" xfId="0" applyFont="1" applyFill="1" applyBorder="1" applyAlignment="1" applyProtection="1">
      <alignment horizontal="center" vertical="center" shrinkToFit="1"/>
      <protection locked="0"/>
    </xf>
    <xf numFmtId="0" fontId="11" fillId="6" borderId="0" xfId="0" applyFont="1" applyFill="1" applyBorder="1" applyAlignment="1">
      <alignment horizontal="center" vertical="center"/>
    </xf>
    <xf numFmtId="0" fontId="13" fillId="0" borderId="30" xfId="0" applyFont="1" applyFill="1" applyBorder="1" applyAlignment="1" applyProtection="1">
      <alignment horizontal="center" vertical="center"/>
    </xf>
    <xf numFmtId="0" fontId="13" fillId="0" borderId="34" xfId="0" applyFont="1" applyFill="1" applyBorder="1" applyAlignment="1" applyProtection="1">
      <alignment horizontal="center" vertical="center"/>
    </xf>
    <xf numFmtId="0" fontId="13" fillId="0" borderId="31"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63" xfId="0" applyFont="1" applyFill="1" applyBorder="1" applyAlignment="1" applyProtection="1">
      <alignment horizontal="center" vertical="center"/>
    </xf>
    <xf numFmtId="0" fontId="13" fillId="4" borderId="73" xfId="0" applyFont="1" applyFill="1" applyBorder="1" applyAlignment="1" applyProtection="1">
      <alignment horizontal="center" vertical="center"/>
    </xf>
    <xf numFmtId="0" fontId="13" fillId="4" borderId="74" xfId="0" applyFont="1" applyFill="1" applyBorder="1" applyAlignment="1" applyProtection="1">
      <alignment horizontal="center" vertical="center"/>
    </xf>
    <xf numFmtId="0" fontId="13" fillId="4" borderId="75" xfId="0" applyFont="1" applyFill="1" applyBorder="1" applyAlignment="1" applyProtection="1">
      <alignment horizontal="center" vertical="center"/>
    </xf>
    <xf numFmtId="0" fontId="10" fillId="0" borderId="70" xfId="0" applyFont="1" applyFill="1" applyBorder="1" applyAlignment="1" applyProtection="1">
      <alignment horizontal="center" vertical="center"/>
    </xf>
    <xf numFmtId="0" fontId="10" fillId="0" borderId="71" xfId="0" applyFont="1" applyFill="1" applyBorder="1" applyAlignment="1" applyProtection="1">
      <alignment horizontal="center" vertical="center"/>
    </xf>
    <xf numFmtId="0" fontId="10" fillId="0" borderId="72" xfId="0" applyFont="1" applyFill="1" applyBorder="1" applyAlignment="1" applyProtection="1">
      <alignment horizontal="center" vertical="center"/>
    </xf>
    <xf numFmtId="0" fontId="0" fillId="0" borderId="8" xfId="0" applyBorder="1" applyAlignment="1">
      <alignment horizontal="center" vertical="center" textRotation="255"/>
    </xf>
    <xf numFmtId="0" fontId="0" fillId="0" borderId="54" xfId="0" applyBorder="1" applyAlignment="1">
      <alignment horizontal="center" vertical="center" textRotation="255"/>
    </xf>
    <xf numFmtId="0" fontId="0" fillId="0" borderId="49" xfId="0" applyBorder="1" applyAlignment="1">
      <alignment horizontal="center" vertical="center" textRotation="255"/>
    </xf>
    <xf numFmtId="0" fontId="0" fillId="0" borderId="0" xfId="0"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
  <sheetViews>
    <sheetView showGridLines="0" workbookViewId="0">
      <selection activeCell="B21" sqref="B21"/>
    </sheetView>
  </sheetViews>
  <sheetFormatPr defaultColWidth="9" defaultRowHeight="13.2"/>
  <cols>
    <col min="1" max="3" width="9" style="8"/>
    <col min="4" max="4" width="9" style="8" customWidth="1"/>
    <col min="5" max="7" width="9" style="8"/>
    <col min="8" max="8" width="9.109375" style="8" customWidth="1"/>
    <col min="9" max="259" width="9" style="8"/>
    <col min="260" max="260" width="9" style="8" customWidth="1"/>
    <col min="261" max="263" width="9" style="8"/>
    <col min="264" max="264" width="9.109375" style="8" customWidth="1"/>
    <col min="265" max="515" width="9" style="8"/>
    <col min="516" max="516" width="9" style="8" customWidth="1"/>
    <col min="517" max="519" width="9" style="8"/>
    <col min="520" max="520" width="9.109375" style="8" customWidth="1"/>
    <col min="521" max="771" width="9" style="8"/>
    <col min="772" max="772" width="9" style="8" customWidth="1"/>
    <col min="773" max="775" width="9" style="8"/>
    <col min="776" max="776" width="9.109375" style="8" customWidth="1"/>
    <col min="777" max="1027" width="9" style="8"/>
    <col min="1028" max="1028" width="9" style="8" customWidth="1"/>
    <col min="1029" max="1031" width="9" style="8"/>
    <col min="1032" max="1032" width="9.109375" style="8" customWidth="1"/>
    <col min="1033" max="1283" width="9" style="8"/>
    <col min="1284" max="1284" width="9" style="8" customWidth="1"/>
    <col min="1285" max="1287" width="9" style="8"/>
    <col min="1288" max="1288" width="9.109375" style="8" customWidth="1"/>
    <col min="1289" max="1539" width="9" style="8"/>
    <col min="1540" max="1540" width="9" style="8" customWidth="1"/>
    <col min="1541" max="1543" width="9" style="8"/>
    <col min="1544" max="1544" width="9.109375" style="8" customWidth="1"/>
    <col min="1545" max="1795" width="9" style="8"/>
    <col min="1796" max="1796" width="9" style="8" customWidth="1"/>
    <col min="1797" max="1799" width="9" style="8"/>
    <col min="1800" max="1800" width="9.109375" style="8" customWidth="1"/>
    <col min="1801" max="2051" width="9" style="8"/>
    <col min="2052" max="2052" width="9" style="8" customWidth="1"/>
    <col min="2053" max="2055" width="9" style="8"/>
    <col min="2056" max="2056" width="9.109375" style="8" customWidth="1"/>
    <col min="2057" max="2307" width="9" style="8"/>
    <col min="2308" max="2308" width="9" style="8" customWidth="1"/>
    <col min="2309" max="2311" width="9" style="8"/>
    <col min="2312" max="2312" width="9.109375" style="8" customWidth="1"/>
    <col min="2313" max="2563" width="9" style="8"/>
    <col min="2564" max="2564" width="9" style="8" customWidth="1"/>
    <col min="2565" max="2567" width="9" style="8"/>
    <col min="2568" max="2568" width="9.109375" style="8" customWidth="1"/>
    <col min="2569" max="2819" width="9" style="8"/>
    <col min="2820" max="2820" width="9" style="8" customWidth="1"/>
    <col min="2821" max="2823" width="9" style="8"/>
    <col min="2824" max="2824" width="9.109375" style="8" customWidth="1"/>
    <col min="2825" max="3075" width="9" style="8"/>
    <col min="3076" max="3076" width="9" style="8" customWidth="1"/>
    <col min="3077" max="3079" width="9" style="8"/>
    <col min="3080" max="3080" width="9.109375" style="8" customWidth="1"/>
    <col min="3081" max="3331" width="9" style="8"/>
    <col min="3332" max="3332" width="9" style="8" customWidth="1"/>
    <col min="3333" max="3335" width="9" style="8"/>
    <col min="3336" max="3336" width="9.109375" style="8" customWidth="1"/>
    <col min="3337" max="3587" width="9" style="8"/>
    <col min="3588" max="3588" width="9" style="8" customWidth="1"/>
    <col min="3589" max="3591" width="9" style="8"/>
    <col min="3592" max="3592" width="9.109375" style="8" customWidth="1"/>
    <col min="3593" max="3843" width="9" style="8"/>
    <col min="3844" max="3844" width="9" style="8" customWidth="1"/>
    <col min="3845" max="3847" width="9" style="8"/>
    <col min="3848" max="3848" width="9.109375" style="8" customWidth="1"/>
    <col min="3849" max="4099" width="9" style="8"/>
    <col min="4100" max="4100" width="9" style="8" customWidth="1"/>
    <col min="4101" max="4103" width="9" style="8"/>
    <col min="4104" max="4104" width="9.109375" style="8" customWidth="1"/>
    <col min="4105" max="4355" width="9" style="8"/>
    <col min="4356" max="4356" width="9" style="8" customWidth="1"/>
    <col min="4357" max="4359" width="9" style="8"/>
    <col min="4360" max="4360" width="9.109375" style="8" customWidth="1"/>
    <col min="4361" max="4611" width="9" style="8"/>
    <col min="4612" max="4612" width="9" style="8" customWidth="1"/>
    <col min="4613" max="4615" width="9" style="8"/>
    <col min="4616" max="4616" width="9.109375" style="8" customWidth="1"/>
    <col min="4617" max="4867" width="9" style="8"/>
    <col min="4868" max="4868" width="9" style="8" customWidth="1"/>
    <col min="4869" max="4871" width="9" style="8"/>
    <col min="4872" max="4872" width="9.109375" style="8" customWidth="1"/>
    <col min="4873" max="5123" width="9" style="8"/>
    <col min="5124" max="5124" width="9" style="8" customWidth="1"/>
    <col min="5125" max="5127" width="9" style="8"/>
    <col min="5128" max="5128" width="9.109375" style="8" customWidth="1"/>
    <col min="5129" max="5379" width="9" style="8"/>
    <col min="5380" max="5380" width="9" style="8" customWidth="1"/>
    <col min="5381" max="5383" width="9" style="8"/>
    <col min="5384" max="5384" width="9.109375" style="8" customWidth="1"/>
    <col min="5385" max="5635" width="9" style="8"/>
    <col min="5636" max="5636" width="9" style="8" customWidth="1"/>
    <col min="5637" max="5639" width="9" style="8"/>
    <col min="5640" max="5640" width="9.109375" style="8" customWidth="1"/>
    <col min="5641" max="5891" width="9" style="8"/>
    <col min="5892" max="5892" width="9" style="8" customWidth="1"/>
    <col min="5893" max="5895" width="9" style="8"/>
    <col min="5896" max="5896" width="9.109375" style="8" customWidth="1"/>
    <col min="5897" max="6147" width="9" style="8"/>
    <col min="6148" max="6148" width="9" style="8" customWidth="1"/>
    <col min="6149" max="6151" width="9" style="8"/>
    <col min="6152" max="6152" width="9.109375" style="8" customWidth="1"/>
    <col min="6153" max="6403" width="9" style="8"/>
    <col min="6404" max="6404" width="9" style="8" customWidth="1"/>
    <col min="6405" max="6407" width="9" style="8"/>
    <col min="6408" max="6408" width="9.109375" style="8" customWidth="1"/>
    <col min="6409" max="6659" width="9" style="8"/>
    <col min="6660" max="6660" width="9" style="8" customWidth="1"/>
    <col min="6661" max="6663" width="9" style="8"/>
    <col min="6664" max="6664" width="9.109375" style="8" customWidth="1"/>
    <col min="6665" max="6915" width="9" style="8"/>
    <col min="6916" max="6916" width="9" style="8" customWidth="1"/>
    <col min="6917" max="6919" width="9" style="8"/>
    <col min="6920" max="6920" width="9.109375" style="8" customWidth="1"/>
    <col min="6921" max="7171" width="9" style="8"/>
    <col min="7172" max="7172" width="9" style="8" customWidth="1"/>
    <col min="7173" max="7175" width="9" style="8"/>
    <col min="7176" max="7176" width="9.109375" style="8" customWidth="1"/>
    <col min="7177" max="7427" width="9" style="8"/>
    <col min="7428" max="7428" width="9" style="8" customWidth="1"/>
    <col min="7429" max="7431" width="9" style="8"/>
    <col min="7432" max="7432" width="9.109375" style="8" customWidth="1"/>
    <col min="7433" max="7683" width="9" style="8"/>
    <col min="7684" max="7684" width="9" style="8" customWidth="1"/>
    <col min="7685" max="7687" width="9" style="8"/>
    <col min="7688" max="7688" width="9.109375" style="8" customWidth="1"/>
    <col min="7689" max="7939" width="9" style="8"/>
    <col min="7940" max="7940" width="9" style="8" customWidth="1"/>
    <col min="7941" max="7943" width="9" style="8"/>
    <col min="7944" max="7944" width="9.109375" style="8" customWidth="1"/>
    <col min="7945" max="8195" width="9" style="8"/>
    <col min="8196" max="8196" width="9" style="8" customWidth="1"/>
    <col min="8197" max="8199" width="9" style="8"/>
    <col min="8200" max="8200" width="9.109375" style="8" customWidth="1"/>
    <col min="8201" max="8451" width="9" style="8"/>
    <col min="8452" max="8452" width="9" style="8" customWidth="1"/>
    <col min="8453" max="8455" width="9" style="8"/>
    <col min="8456" max="8456" width="9.109375" style="8" customWidth="1"/>
    <col min="8457" max="8707" width="9" style="8"/>
    <col min="8708" max="8708" width="9" style="8" customWidth="1"/>
    <col min="8709" max="8711" width="9" style="8"/>
    <col min="8712" max="8712" width="9.109375" style="8" customWidth="1"/>
    <col min="8713" max="8963" width="9" style="8"/>
    <col min="8964" max="8964" width="9" style="8" customWidth="1"/>
    <col min="8965" max="8967" width="9" style="8"/>
    <col min="8968" max="8968" width="9.109375" style="8" customWidth="1"/>
    <col min="8969" max="9219" width="9" style="8"/>
    <col min="9220" max="9220" width="9" style="8" customWidth="1"/>
    <col min="9221" max="9223" width="9" style="8"/>
    <col min="9224" max="9224" width="9.109375" style="8" customWidth="1"/>
    <col min="9225" max="9475" width="9" style="8"/>
    <col min="9476" max="9476" width="9" style="8" customWidth="1"/>
    <col min="9477" max="9479" width="9" style="8"/>
    <col min="9480" max="9480" width="9.109375" style="8" customWidth="1"/>
    <col min="9481" max="9731" width="9" style="8"/>
    <col min="9732" max="9732" width="9" style="8" customWidth="1"/>
    <col min="9733" max="9735" width="9" style="8"/>
    <col min="9736" max="9736" width="9.109375" style="8" customWidth="1"/>
    <col min="9737" max="9987" width="9" style="8"/>
    <col min="9988" max="9988" width="9" style="8" customWidth="1"/>
    <col min="9989" max="9991" width="9" style="8"/>
    <col min="9992" max="9992" width="9.109375" style="8" customWidth="1"/>
    <col min="9993" max="10243" width="9" style="8"/>
    <col min="10244" max="10244" width="9" style="8" customWidth="1"/>
    <col min="10245" max="10247" width="9" style="8"/>
    <col min="10248" max="10248" width="9.109375" style="8" customWidth="1"/>
    <col min="10249" max="10499" width="9" style="8"/>
    <col min="10500" max="10500" width="9" style="8" customWidth="1"/>
    <col min="10501" max="10503" width="9" style="8"/>
    <col min="10504" max="10504" width="9.109375" style="8" customWidth="1"/>
    <col min="10505" max="10755" width="9" style="8"/>
    <col min="10756" max="10756" width="9" style="8" customWidth="1"/>
    <col min="10757" max="10759" width="9" style="8"/>
    <col min="10760" max="10760" width="9.109375" style="8" customWidth="1"/>
    <col min="10761" max="11011" width="9" style="8"/>
    <col min="11012" max="11012" width="9" style="8" customWidth="1"/>
    <col min="11013" max="11015" width="9" style="8"/>
    <col min="11016" max="11016" width="9.109375" style="8" customWidth="1"/>
    <col min="11017" max="11267" width="9" style="8"/>
    <col min="11268" max="11268" width="9" style="8" customWidth="1"/>
    <col min="11269" max="11271" width="9" style="8"/>
    <col min="11272" max="11272" width="9.109375" style="8" customWidth="1"/>
    <col min="11273" max="11523" width="9" style="8"/>
    <col min="11524" max="11524" width="9" style="8" customWidth="1"/>
    <col min="11525" max="11527" width="9" style="8"/>
    <col min="11528" max="11528" width="9.109375" style="8" customWidth="1"/>
    <col min="11529" max="11779" width="9" style="8"/>
    <col min="11780" max="11780" width="9" style="8" customWidth="1"/>
    <col min="11781" max="11783" width="9" style="8"/>
    <col min="11784" max="11784" width="9.109375" style="8" customWidth="1"/>
    <col min="11785" max="12035" width="9" style="8"/>
    <col min="12036" max="12036" width="9" style="8" customWidth="1"/>
    <col min="12037" max="12039" width="9" style="8"/>
    <col min="12040" max="12040" width="9.109375" style="8" customWidth="1"/>
    <col min="12041" max="12291" width="9" style="8"/>
    <col min="12292" max="12292" width="9" style="8" customWidth="1"/>
    <col min="12293" max="12295" width="9" style="8"/>
    <col min="12296" max="12296" width="9.109375" style="8" customWidth="1"/>
    <col min="12297" max="12547" width="9" style="8"/>
    <col min="12548" max="12548" width="9" style="8" customWidth="1"/>
    <col min="12549" max="12551" width="9" style="8"/>
    <col min="12552" max="12552" width="9.109375" style="8" customWidth="1"/>
    <col min="12553" max="12803" width="9" style="8"/>
    <col min="12804" max="12804" width="9" style="8" customWidth="1"/>
    <col min="12805" max="12807" width="9" style="8"/>
    <col min="12808" max="12808" width="9.109375" style="8" customWidth="1"/>
    <col min="12809" max="13059" width="9" style="8"/>
    <col min="13060" max="13060" width="9" style="8" customWidth="1"/>
    <col min="13061" max="13063" width="9" style="8"/>
    <col min="13064" max="13064" width="9.109375" style="8" customWidth="1"/>
    <col min="13065" max="13315" width="9" style="8"/>
    <col min="13316" max="13316" width="9" style="8" customWidth="1"/>
    <col min="13317" max="13319" width="9" style="8"/>
    <col min="13320" max="13320" width="9.109375" style="8" customWidth="1"/>
    <col min="13321" max="13571" width="9" style="8"/>
    <col min="13572" max="13572" width="9" style="8" customWidth="1"/>
    <col min="13573" max="13575" width="9" style="8"/>
    <col min="13576" max="13576" width="9.109375" style="8" customWidth="1"/>
    <col min="13577" max="13827" width="9" style="8"/>
    <col min="13828" max="13828" width="9" style="8" customWidth="1"/>
    <col min="13829" max="13831" width="9" style="8"/>
    <col min="13832" max="13832" width="9.109375" style="8" customWidth="1"/>
    <col min="13833" max="14083" width="9" style="8"/>
    <col min="14084" max="14084" width="9" style="8" customWidth="1"/>
    <col min="14085" max="14087" width="9" style="8"/>
    <col min="14088" max="14088" width="9.109375" style="8" customWidth="1"/>
    <col min="14089" max="14339" width="9" style="8"/>
    <col min="14340" max="14340" width="9" style="8" customWidth="1"/>
    <col min="14341" max="14343" width="9" style="8"/>
    <col min="14344" max="14344" width="9.109375" style="8" customWidth="1"/>
    <col min="14345" max="14595" width="9" style="8"/>
    <col min="14596" max="14596" width="9" style="8" customWidth="1"/>
    <col min="14597" max="14599" width="9" style="8"/>
    <col min="14600" max="14600" width="9.109375" style="8" customWidth="1"/>
    <col min="14601" max="14851" width="9" style="8"/>
    <col min="14852" max="14852" width="9" style="8" customWidth="1"/>
    <col min="14853" max="14855" width="9" style="8"/>
    <col min="14856" max="14856" width="9.109375" style="8" customWidth="1"/>
    <col min="14857" max="15107" width="9" style="8"/>
    <col min="15108" max="15108" width="9" style="8" customWidth="1"/>
    <col min="15109" max="15111" width="9" style="8"/>
    <col min="15112" max="15112" width="9.109375" style="8" customWidth="1"/>
    <col min="15113" max="15363" width="9" style="8"/>
    <col min="15364" max="15364" width="9" style="8" customWidth="1"/>
    <col min="15365" max="15367" width="9" style="8"/>
    <col min="15368" max="15368" width="9.109375" style="8" customWidth="1"/>
    <col min="15369" max="15619" width="9" style="8"/>
    <col min="15620" max="15620" width="9" style="8" customWidth="1"/>
    <col min="15621" max="15623" width="9" style="8"/>
    <col min="15624" max="15624" width="9.109375" style="8" customWidth="1"/>
    <col min="15625" max="15875" width="9" style="8"/>
    <col min="15876" max="15876" width="9" style="8" customWidth="1"/>
    <col min="15877" max="15879" width="9" style="8"/>
    <col min="15880" max="15880" width="9.109375" style="8" customWidth="1"/>
    <col min="15881" max="16131" width="9" style="8"/>
    <col min="16132" max="16132" width="9" style="8" customWidth="1"/>
    <col min="16133" max="16135" width="9" style="8"/>
    <col min="16136" max="16136" width="9.109375" style="8" customWidth="1"/>
    <col min="16137" max="16384" width="9" style="8"/>
  </cols>
  <sheetData>
    <row r="1" spans="1:14" customFormat="1" ht="7.5" customHeight="1" thickBot="1"/>
    <row r="2" spans="1:14" ht="19.5" customHeight="1" thickTop="1">
      <c r="A2" s="28"/>
      <c r="B2" s="10" t="s">
        <v>48</v>
      </c>
      <c r="C2" s="134" t="s">
        <v>152</v>
      </c>
      <c r="D2" s="134"/>
      <c r="E2" s="134"/>
      <c r="F2" s="134"/>
      <c r="G2" s="134"/>
      <c r="H2" s="134"/>
      <c r="I2" s="135"/>
      <c r="J2" s="142" t="s">
        <v>101</v>
      </c>
      <c r="K2" s="143"/>
      <c r="L2" s="144"/>
    </row>
    <row r="3" spans="1:14" ht="18.75" customHeight="1">
      <c r="B3" s="11" t="s">
        <v>64</v>
      </c>
      <c r="C3" s="140" t="s">
        <v>153</v>
      </c>
      <c r="D3" s="140"/>
      <c r="E3" s="140"/>
      <c r="F3" s="140"/>
      <c r="G3" s="140"/>
      <c r="H3" s="140"/>
      <c r="I3" s="37"/>
      <c r="J3" s="145"/>
      <c r="K3" s="146"/>
      <c r="L3" s="147"/>
    </row>
    <row r="4" spans="1:14" ht="19.5" customHeight="1" thickBot="1">
      <c r="B4" s="11" t="s">
        <v>65</v>
      </c>
      <c r="C4" s="141" t="s">
        <v>154</v>
      </c>
      <c r="D4" s="141"/>
      <c r="E4" s="141"/>
      <c r="F4" s="141"/>
      <c r="G4" s="141"/>
      <c r="H4" s="141"/>
      <c r="I4" s="37"/>
      <c r="J4" s="148"/>
      <c r="K4" s="149"/>
      <c r="L4" s="150"/>
    </row>
    <row r="5" spans="1:14" customFormat="1" ht="7.5" customHeight="1" thickTop="1" thickBot="1"/>
    <row r="6" spans="1:14" ht="19.5" customHeight="1" thickBot="1">
      <c r="B6" s="136" t="s">
        <v>102</v>
      </c>
      <c r="C6" s="137"/>
      <c r="D6" s="138" t="s">
        <v>155</v>
      </c>
      <c r="E6" s="138"/>
      <c r="F6" s="138"/>
      <c r="G6" s="138"/>
      <c r="H6" s="139"/>
      <c r="J6" s="83"/>
      <c r="K6" s="83"/>
      <c r="L6" s="83"/>
      <c r="M6" s="83"/>
      <c r="N6" s="3"/>
    </row>
    <row r="7" spans="1:14" ht="19.2" customHeight="1">
      <c r="B7" s="133" t="s">
        <v>151</v>
      </c>
      <c r="C7" s="133"/>
      <c r="D7" s="133"/>
      <c r="E7" s="133"/>
      <c r="F7" s="133"/>
      <c r="G7" s="133"/>
      <c r="H7" s="133"/>
      <c r="I7" s="133"/>
      <c r="J7" s="133"/>
      <c r="K7" s="133"/>
    </row>
    <row r="8" spans="1:14">
      <c r="B8" s="83"/>
      <c r="C8" s="83"/>
      <c r="D8" s="83"/>
      <c r="E8" s="83"/>
      <c r="F8" s="83"/>
      <c r="G8" s="83"/>
      <c r="H8" s="83"/>
      <c r="I8" s="83"/>
      <c r="J8" s="83"/>
      <c r="K8" s="83"/>
    </row>
  </sheetData>
  <sheetProtection sheet="1" selectLockedCells="1" selectUnlockedCells="1"/>
  <mergeCells count="7">
    <mergeCell ref="B7:K7"/>
    <mergeCell ref="C2:I2"/>
    <mergeCell ref="B6:C6"/>
    <mergeCell ref="D6:H6"/>
    <mergeCell ref="C3:H3"/>
    <mergeCell ref="C4:H4"/>
    <mergeCell ref="J2:L4"/>
  </mergeCells>
  <phoneticPr fontId="2"/>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54"/>
  <sheetViews>
    <sheetView zoomScaleNormal="100" workbookViewId="0">
      <pane ySplit="8" topLeftCell="A9" activePane="bottomLeft" state="frozen"/>
      <selection pane="bottomLeft" activeCell="D8" sqref="D8:F8"/>
    </sheetView>
  </sheetViews>
  <sheetFormatPr defaultColWidth="9" defaultRowHeight="13.2"/>
  <cols>
    <col min="1" max="1" width="5.77734375" style="126" customWidth="1"/>
    <col min="2" max="2" width="16.109375" style="126" customWidth="1"/>
    <col min="3" max="3" width="5.77734375" style="126" customWidth="1"/>
    <col min="4" max="4" width="16.109375" style="126" customWidth="1"/>
    <col min="5" max="5" width="5.77734375" style="126" customWidth="1"/>
    <col min="6" max="6" width="16.109375" style="126" customWidth="1"/>
    <col min="7" max="7" width="5.77734375" style="126" customWidth="1"/>
    <col min="8" max="8" width="16.109375" style="126" customWidth="1"/>
    <col min="9" max="9" width="4.44140625" style="126" customWidth="1"/>
    <col min="10" max="10" width="16.109375" style="126" customWidth="1"/>
    <col min="11" max="11" width="9" style="126" customWidth="1"/>
    <col min="12" max="12" width="9" style="126" hidden="1" customWidth="1"/>
    <col min="13" max="13" width="25.44140625" style="126" hidden="1" customWidth="1"/>
    <col min="14" max="14" width="11.6640625" style="126" hidden="1" customWidth="1"/>
    <col min="15" max="20" width="9" style="126" hidden="1" customWidth="1"/>
    <col min="21" max="256" width="9" style="126"/>
    <col min="257" max="257" width="5.77734375" style="126" customWidth="1"/>
    <col min="258" max="258" width="16.109375" style="126" customWidth="1"/>
    <col min="259" max="259" width="5.77734375" style="126" customWidth="1"/>
    <col min="260" max="260" width="16.109375" style="126" customWidth="1"/>
    <col min="261" max="261" width="5.77734375" style="126" customWidth="1"/>
    <col min="262" max="262" width="16.109375" style="126" customWidth="1"/>
    <col min="263" max="263" width="5.77734375" style="126" customWidth="1"/>
    <col min="264" max="264" width="16.109375" style="126" customWidth="1"/>
    <col min="265" max="265" width="4.44140625" style="126" customWidth="1"/>
    <col min="266" max="266" width="16.109375" style="126" customWidth="1"/>
    <col min="267" max="267" width="9" style="126" customWidth="1"/>
    <col min="268" max="276" width="0" style="126" hidden="1" customWidth="1"/>
    <col min="277" max="512" width="9" style="126"/>
    <col min="513" max="513" width="5.77734375" style="126" customWidth="1"/>
    <col min="514" max="514" width="16.109375" style="126" customWidth="1"/>
    <col min="515" max="515" width="5.77734375" style="126" customWidth="1"/>
    <col min="516" max="516" width="16.109375" style="126" customWidth="1"/>
    <col min="517" max="517" width="5.77734375" style="126" customWidth="1"/>
    <col min="518" max="518" width="16.109375" style="126" customWidth="1"/>
    <col min="519" max="519" width="5.77734375" style="126" customWidth="1"/>
    <col min="520" max="520" width="16.109375" style="126" customWidth="1"/>
    <col min="521" max="521" width="4.44140625" style="126" customWidth="1"/>
    <col min="522" max="522" width="16.109375" style="126" customWidth="1"/>
    <col min="523" max="523" width="9" style="126" customWidth="1"/>
    <col min="524" max="532" width="0" style="126" hidden="1" customWidth="1"/>
    <col min="533" max="768" width="9" style="126"/>
    <col min="769" max="769" width="5.77734375" style="126" customWidth="1"/>
    <col min="770" max="770" width="16.109375" style="126" customWidth="1"/>
    <col min="771" max="771" width="5.77734375" style="126" customWidth="1"/>
    <col min="772" max="772" width="16.109375" style="126" customWidth="1"/>
    <col min="773" max="773" width="5.77734375" style="126" customWidth="1"/>
    <col min="774" max="774" width="16.109375" style="126" customWidth="1"/>
    <col min="775" max="775" width="5.77734375" style="126" customWidth="1"/>
    <col min="776" max="776" width="16.109375" style="126" customWidth="1"/>
    <col min="777" max="777" width="4.44140625" style="126" customWidth="1"/>
    <col min="778" max="778" width="16.109375" style="126" customWidth="1"/>
    <col min="779" max="779" width="9" style="126" customWidth="1"/>
    <col min="780" max="788" width="0" style="126" hidden="1" customWidth="1"/>
    <col min="789" max="1024" width="9" style="126"/>
    <col min="1025" max="1025" width="5.77734375" style="126" customWidth="1"/>
    <col min="1026" max="1026" width="16.109375" style="126" customWidth="1"/>
    <col min="1027" max="1027" width="5.77734375" style="126" customWidth="1"/>
    <col min="1028" max="1028" width="16.109375" style="126" customWidth="1"/>
    <col min="1029" max="1029" width="5.77734375" style="126" customWidth="1"/>
    <col min="1030" max="1030" width="16.109375" style="126" customWidth="1"/>
    <col min="1031" max="1031" width="5.77734375" style="126" customWidth="1"/>
    <col min="1032" max="1032" width="16.109375" style="126" customWidth="1"/>
    <col min="1033" max="1033" width="4.44140625" style="126" customWidth="1"/>
    <col min="1034" max="1034" width="16.109375" style="126" customWidth="1"/>
    <col min="1035" max="1035" width="9" style="126" customWidth="1"/>
    <col min="1036" max="1044" width="0" style="126" hidden="1" customWidth="1"/>
    <col min="1045" max="1280" width="9" style="126"/>
    <col min="1281" max="1281" width="5.77734375" style="126" customWidth="1"/>
    <col min="1282" max="1282" width="16.109375" style="126" customWidth="1"/>
    <col min="1283" max="1283" width="5.77734375" style="126" customWidth="1"/>
    <col min="1284" max="1284" width="16.109375" style="126" customWidth="1"/>
    <col min="1285" max="1285" width="5.77734375" style="126" customWidth="1"/>
    <col min="1286" max="1286" width="16.109375" style="126" customWidth="1"/>
    <col min="1287" max="1287" width="5.77734375" style="126" customWidth="1"/>
    <col min="1288" max="1288" width="16.109375" style="126" customWidth="1"/>
    <col min="1289" max="1289" width="4.44140625" style="126" customWidth="1"/>
    <col min="1290" max="1290" width="16.109375" style="126" customWidth="1"/>
    <col min="1291" max="1291" width="9" style="126" customWidth="1"/>
    <col min="1292" max="1300" width="0" style="126" hidden="1" customWidth="1"/>
    <col min="1301" max="1536" width="9" style="126"/>
    <col min="1537" max="1537" width="5.77734375" style="126" customWidth="1"/>
    <col min="1538" max="1538" width="16.109375" style="126" customWidth="1"/>
    <col min="1539" max="1539" width="5.77734375" style="126" customWidth="1"/>
    <col min="1540" max="1540" width="16.109375" style="126" customWidth="1"/>
    <col min="1541" max="1541" width="5.77734375" style="126" customWidth="1"/>
    <col min="1542" max="1542" width="16.109375" style="126" customWidth="1"/>
    <col min="1543" max="1543" width="5.77734375" style="126" customWidth="1"/>
    <col min="1544" max="1544" width="16.109375" style="126" customWidth="1"/>
    <col min="1545" max="1545" width="4.44140625" style="126" customWidth="1"/>
    <col min="1546" max="1546" width="16.109375" style="126" customWidth="1"/>
    <col min="1547" max="1547" width="9" style="126" customWidth="1"/>
    <col min="1548" max="1556" width="0" style="126" hidden="1" customWidth="1"/>
    <col min="1557" max="1792" width="9" style="126"/>
    <col min="1793" max="1793" width="5.77734375" style="126" customWidth="1"/>
    <col min="1794" max="1794" width="16.109375" style="126" customWidth="1"/>
    <col min="1795" max="1795" width="5.77734375" style="126" customWidth="1"/>
    <col min="1796" max="1796" width="16.109375" style="126" customWidth="1"/>
    <col min="1797" max="1797" width="5.77734375" style="126" customWidth="1"/>
    <col min="1798" max="1798" width="16.109375" style="126" customWidth="1"/>
    <col min="1799" max="1799" width="5.77734375" style="126" customWidth="1"/>
    <col min="1800" max="1800" width="16.109375" style="126" customWidth="1"/>
    <col min="1801" max="1801" width="4.44140625" style="126" customWidth="1"/>
    <col min="1802" max="1802" width="16.109375" style="126" customWidth="1"/>
    <col min="1803" max="1803" width="9" style="126" customWidth="1"/>
    <col min="1804" max="1812" width="0" style="126" hidden="1" customWidth="1"/>
    <col min="1813" max="2048" width="9" style="126"/>
    <col min="2049" max="2049" width="5.77734375" style="126" customWidth="1"/>
    <col min="2050" max="2050" width="16.109375" style="126" customWidth="1"/>
    <col min="2051" max="2051" width="5.77734375" style="126" customWidth="1"/>
    <col min="2052" max="2052" width="16.109375" style="126" customWidth="1"/>
    <col min="2053" max="2053" width="5.77734375" style="126" customWidth="1"/>
    <col min="2054" max="2054" width="16.109375" style="126" customWidth="1"/>
    <col min="2055" max="2055" width="5.77734375" style="126" customWidth="1"/>
    <col min="2056" max="2056" width="16.109375" style="126" customWidth="1"/>
    <col min="2057" max="2057" width="4.44140625" style="126" customWidth="1"/>
    <col min="2058" max="2058" width="16.109375" style="126" customWidth="1"/>
    <col min="2059" max="2059" width="9" style="126" customWidth="1"/>
    <col min="2060" max="2068" width="0" style="126" hidden="1" customWidth="1"/>
    <col min="2069" max="2304" width="9" style="126"/>
    <col min="2305" max="2305" width="5.77734375" style="126" customWidth="1"/>
    <col min="2306" max="2306" width="16.109375" style="126" customWidth="1"/>
    <col min="2307" max="2307" width="5.77734375" style="126" customWidth="1"/>
    <col min="2308" max="2308" width="16.109375" style="126" customWidth="1"/>
    <col min="2309" max="2309" width="5.77734375" style="126" customWidth="1"/>
    <col min="2310" max="2310" width="16.109375" style="126" customWidth="1"/>
    <col min="2311" max="2311" width="5.77734375" style="126" customWidth="1"/>
    <col min="2312" max="2312" width="16.109375" style="126" customWidth="1"/>
    <col min="2313" max="2313" width="4.44140625" style="126" customWidth="1"/>
    <col min="2314" max="2314" width="16.109375" style="126" customWidth="1"/>
    <col min="2315" max="2315" width="9" style="126" customWidth="1"/>
    <col min="2316" max="2324" width="0" style="126" hidden="1" customWidth="1"/>
    <col min="2325" max="2560" width="9" style="126"/>
    <col min="2561" max="2561" width="5.77734375" style="126" customWidth="1"/>
    <col min="2562" max="2562" width="16.109375" style="126" customWidth="1"/>
    <col min="2563" max="2563" width="5.77734375" style="126" customWidth="1"/>
    <col min="2564" max="2564" width="16.109375" style="126" customWidth="1"/>
    <col min="2565" max="2565" width="5.77734375" style="126" customWidth="1"/>
    <col min="2566" max="2566" width="16.109375" style="126" customWidth="1"/>
    <col min="2567" max="2567" width="5.77734375" style="126" customWidth="1"/>
    <col min="2568" max="2568" width="16.109375" style="126" customWidth="1"/>
    <col min="2569" max="2569" width="4.44140625" style="126" customWidth="1"/>
    <col min="2570" max="2570" width="16.109375" style="126" customWidth="1"/>
    <col min="2571" max="2571" width="9" style="126" customWidth="1"/>
    <col min="2572" max="2580" width="0" style="126" hidden="1" customWidth="1"/>
    <col min="2581" max="2816" width="9" style="126"/>
    <col min="2817" max="2817" width="5.77734375" style="126" customWidth="1"/>
    <col min="2818" max="2818" width="16.109375" style="126" customWidth="1"/>
    <col min="2819" max="2819" width="5.77734375" style="126" customWidth="1"/>
    <col min="2820" max="2820" width="16.109375" style="126" customWidth="1"/>
    <col min="2821" max="2821" width="5.77734375" style="126" customWidth="1"/>
    <col min="2822" max="2822" width="16.109375" style="126" customWidth="1"/>
    <col min="2823" max="2823" width="5.77734375" style="126" customWidth="1"/>
    <col min="2824" max="2824" width="16.109375" style="126" customWidth="1"/>
    <col min="2825" max="2825" width="4.44140625" style="126" customWidth="1"/>
    <col min="2826" max="2826" width="16.109375" style="126" customWidth="1"/>
    <col min="2827" max="2827" width="9" style="126" customWidth="1"/>
    <col min="2828" max="2836" width="0" style="126" hidden="1" customWidth="1"/>
    <col min="2837" max="3072" width="9" style="126"/>
    <col min="3073" max="3073" width="5.77734375" style="126" customWidth="1"/>
    <col min="3074" max="3074" width="16.109375" style="126" customWidth="1"/>
    <col min="3075" max="3075" width="5.77734375" style="126" customWidth="1"/>
    <col min="3076" max="3076" width="16.109375" style="126" customWidth="1"/>
    <col min="3077" max="3077" width="5.77734375" style="126" customWidth="1"/>
    <col min="3078" max="3078" width="16.109375" style="126" customWidth="1"/>
    <col min="3079" max="3079" width="5.77734375" style="126" customWidth="1"/>
    <col min="3080" max="3080" width="16.109375" style="126" customWidth="1"/>
    <col min="3081" max="3081" width="4.44140625" style="126" customWidth="1"/>
    <col min="3082" max="3082" width="16.109375" style="126" customWidth="1"/>
    <col min="3083" max="3083" width="9" style="126" customWidth="1"/>
    <col min="3084" max="3092" width="0" style="126" hidden="1" customWidth="1"/>
    <col min="3093" max="3328" width="9" style="126"/>
    <col min="3329" max="3329" width="5.77734375" style="126" customWidth="1"/>
    <col min="3330" max="3330" width="16.109375" style="126" customWidth="1"/>
    <col min="3331" max="3331" width="5.77734375" style="126" customWidth="1"/>
    <col min="3332" max="3332" width="16.109375" style="126" customWidth="1"/>
    <col min="3333" max="3333" width="5.77734375" style="126" customWidth="1"/>
    <col min="3334" max="3334" width="16.109375" style="126" customWidth="1"/>
    <col min="3335" max="3335" width="5.77734375" style="126" customWidth="1"/>
    <col min="3336" max="3336" width="16.109375" style="126" customWidth="1"/>
    <col min="3337" max="3337" width="4.44140625" style="126" customWidth="1"/>
    <col min="3338" max="3338" width="16.109375" style="126" customWidth="1"/>
    <col min="3339" max="3339" width="9" style="126" customWidth="1"/>
    <col min="3340" max="3348" width="0" style="126" hidden="1" customWidth="1"/>
    <col min="3349" max="3584" width="9" style="126"/>
    <col min="3585" max="3585" width="5.77734375" style="126" customWidth="1"/>
    <col min="3586" max="3586" width="16.109375" style="126" customWidth="1"/>
    <col min="3587" max="3587" width="5.77734375" style="126" customWidth="1"/>
    <col min="3588" max="3588" width="16.109375" style="126" customWidth="1"/>
    <col min="3589" max="3589" width="5.77734375" style="126" customWidth="1"/>
    <col min="3590" max="3590" width="16.109375" style="126" customWidth="1"/>
    <col min="3591" max="3591" width="5.77734375" style="126" customWidth="1"/>
    <col min="3592" max="3592" width="16.109375" style="126" customWidth="1"/>
    <col min="3593" max="3593" width="4.44140625" style="126" customWidth="1"/>
    <col min="3594" max="3594" width="16.109375" style="126" customWidth="1"/>
    <col min="3595" max="3595" width="9" style="126" customWidth="1"/>
    <col min="3596" max="3604" width="0" style="126" hidden="1" customWidth="1"/>
    <col min="3605" max="3840" width="9" style="126"/>
    <col min="3841" max="3841" width="5.77734375" style="126" customWidth="1"/>
    <col min="3842" max="3842" width="16.109375" style="126" customWidth="1"/>
    <col min="3843" max="3843" width="5.77734375" style="126" customWidth="1"/>
    <col min="3844" max="3844" width="16.109375" style="126" customWidth="1"/>
    <col min="3845" max="3845" width="5.77734375" style="126" customWidth="1"/>
    <col min="3846" max="3846" width="16.109375" style="126" customWidth="1"/>
    <col min="3847" max="3847" width="5.77734375" style="126" customWidth="1"/>
    <col min="3848" max="3848" width="16.109375" style="126" customWidth="1"/>
    <col min="3849" max="3849" width="4.44140625" style="126" customWidth="1"/>
    <col min="3850" max="3850" width="16.109375" style="126" customWidth="1"/>
    <col min="3851" max="3851" width="9" style="126" customWidth="1"/>
    <col min="3852" max="3860" width="0" style="126" hidden="1" customWidth="1"/>
    <col min="3861" max="4096" width="9" style="126"/>
    <col min="4097" max="4097" width="5.77734375" style="126" customWidth="1"/>
    <col min="4098" max="4098" width="16.109375" style="126" customWidth="1"/>
    <col min="4099" max="4099" width="5.77734375" style="126" customWidth="1"/>
    <col min="4100" max="4100" width="16.109375" style="126" customWidth="1"/>
    <col min="4101" max="4101" width="5.77734375" style="126" customWidth="1"/>
    <col min="4102" max="4102" width="16.109375" style="126" customWidth="1"/>
    <col min="4103" max="4103" width="5.77734375" style="126" customWidth="1"/>
    <col min="4104" max="4104" width="16.109375" style="126" customWidth="1"/>
    <col min="4105" max="4105" width="4.44140625" style="126" customWidth="1"/>
    <col min="4106" max="4106" width="16.109375" style="126" customWidth="1"/>
    <col min="4107" max="4107" width="9" style="126" customWidth="1"/>
    <col min="4108" max="4116" width="0" style="126" hidden="1" customWidth="1"/>
    <col min="4117" max="4352" width="9" style="126"/>
    <col min="4353" max="4353" width="5.77734375" style="126" customWidth="1"/>
    <col min="4354" max="4354" width="16.109375" style="126" customWidth="1"/>
    <col min="4355" max="4355" width="5.77734375" style="126" customWidth="1"/>
    <col min="4356" max="4356" width="16.109375" style="126" customWidth="1"/>
    <col min="4357" max="4357" width="5.77734375" style="126" customWidth="1"/>
    <col min="4358" max="4358" width="16.109375" style="126" customWidth="1"/>
    <col min="4359" max="4359" width="5.77734375" style="126" customWidth="1"/>
    <col min="4360" max="4360" width="16.109375" style="126" customWidth="1"/>
    <col min="4361" max="4361" width="4.44140625" style="126" customWidth="1"/>
    <col min="4362" max="4362" width="16.109375" style="126" customWidth="1"/>
    <col min="4363" max="4363" width="9" style="126" customWidth="1"/>
    <col min="4364" max="4372" width="0" style="126" hidden="1" customWidth="1"/>
    <col min="4373" max="4608" width="9" style="126"/>
    <col min="4609" max="4609" width="5.77734375" style="126" customWidth="1"/>
    <col min="4610" max="4610" width="16.109375" style="126" customWidth="1"/>
    <col min="4611" max="4611" width="5.77734375" style="126" customWidth="1"/>
    <col min="4612" max="4612" width="16.109375" style="126" customWidth="1"/>
    <col min="4613" max="4613" width="5.77734375" style="126" customWidth="1"/>
    <col min="4614" max="4614" width="16.109375" style="126" customWidth="1"/>
    <col min="4615" max="4615" width="5.77734375" style="126" customWidth="1"/>
    <col min="4616" max="4616" width="16.109375" style="126" customWidth="1"/>
    <col min="4617" max="4617" width="4.44140625" style="126" customWidth="1"/>
    <col min="4618" max="4618" width="16.109375" style="126" customWidth="1"/>
    <col min="4619" max="4619" width="9" style="126" customWidth="1"/>
    <col min="4620" max="4628" width="0" style="126" hidden="1" customWidth="1"/>
    <col min="4629" max="4864" width="9" style="126"/>
    <col min="4865" max="4865" width="5.77734375" style="126" customWidth="1"/>
    <col min="4866" max="4866" width="16.109375" style="126" customWidth="1"/>
    <col min="4867" max="4867" width="5.77734375" style="126" customWidth="1"/>
    <col min="4868" max="4868" width="16.109375" style="126" customWidth="1"/>
    <col min="4869" max="4869" width="5.77734375" style="126" customWidth="1"/>
    <col min="4870" max="4870" width="16.109375" style="126" customWidth="1"/>
    <col min="4871" max="4871" width="5.77734375" style="126" customWidth="1"/>
    <col min="4872" max="4872" width="16.109375" style="126" customWidth="1"/>
    <col min="4873" max="4873" width="4.44140625" style="126" customWidth="1"/>
    <col min="4874" max="4874" width="16.109375" style="126" customWidth="1"/>
    <col min="4875" max="4875" width="9" style="126" customWidth="1"/>
    <col min="4876" max="4884" width="0" style="126" hidden="1" customWidth="1"/>
    <col min="4885" max="5120" width="9" style="126"/>
    <col min="5121" max="5121" width="5.77734375" style="126" customWidth="1"/>
    <col min="5122" max="5122" width="16.109375" style="126" customWidth="1"/>
    <col min="5123" max="5123" width="5.77734375" style="126" customWidth="1"/>
    <col min="5124" max="5124" width="16.109375" style="126" customWidth="1"/>
    <col min="5125" max="5125" width="5.77734375" style="126" customWidth="1"/>
    <col min="5126" max="5126" width="16.109375" style="126" customWidth="1"/>
    <col min="5127" max="5127" width="5.77734375" style="126" customWidth="1"/>
    <col min="5128" max="5128" width="16.109375" style="126" customWidth="1"/>
    <col min="5129" max="5129" width="4.44140625" style="126" customWidth="1"/>
    <col min="5130" max="5130" width="16.109375" style="126" customWidth="1"/>
    <col min="5131" max="5131" width="9" style="126" customWidth="1"/>
    <col min="5132" max="5140" width="0" style="126" hidden="1" customWidth="1"/>
    <col min="5141" max="5376" width="9" style="126"/>
    <col min="5377" max="5377" width="5.77734375" style="126" customWidth="1"/>
    <col min="5378" max="5378" width="16.109375" style="126" customWidth="1"/>
    <col min="5379" max="5379" width="5.77734375" style="126" customWidth="1"/>
    <col min="5380" max="5380" width="16.109375" style="126" customWidth="1"/>
    <col min="5381" max="5381" width="5.77734375" style="126" customWidth="1"/>
    <col min="5382" max="5382" width="16.109375" style="126" customWidth="1"/>
    <col min="5383" max="5383" width="5.77734375" style="126" customWidth="1"/>
    <col min="5384" max="5384" width="16.109375" style="126" customWidth="1"/>
    <col min="5385" max="5385" width="4.44140625" style="126" customWidth="1"/>
    <col min="5386" max="5386" width="16.109375" style="126" customWidth="1"/>
    <col min="5387" max="5387" width="9" style="126" customWidth="1"/>
    <col min="5388" max="5396" width="0" style="126" hidden="1" customWidth="1"/>
    <col min="5397" max="5632" width="9" style="126"/>
    <col min="5633" max="5633" width="5.77734375" style="126" customWidth="1"/>
    <col min="5634" max="5634" width="16.109375" style="126" customWidth="1"/>
    <col min="5635" max="5635" width="5.77734375" style="126" customWidth="1"/>
    <col min="5636" max="5636" width="16.109375" style="126" customWidth="1"/>
    <col min="5637" max="5637" width="5.77734375" style="126" customWidth="1"/>
    <col min="5638" max="5638" width="16.109375" style="126" customWidth="1"/>
    <col min="5639" max="5639" width="5.77734375" style="126" customWidth="1"/>
    <col min="5640" max="5640" width="16.109375" style="126" customWidth="1"/>
    <col min="5641" max="5641" width="4.44140625" style="126" customWidth="1"/>
    <col min="5642" max="5642" width="16.109375" style="126" customWidth="1"/>
    <col min="5643" max="5643" width="9" style="126" customWidth="1"/>
    <col min="5644" max="5652" width="0" style="126" hidden="1" customWidth="1"/>
    <col min="5653" max="5888" width="9" style="126"/>
    <col min="5889" max="5889" width="5.77734375" style="126" customWidth="1"/>
    <col min="5890" max="5890" width="16.109375" style="126" customWidth="1"/>
    <col min="5891" max="5891" width="5.77734375" style="126" customWidth="1"/>
    <col min="5892" max="5892" width="16.109375" style="126" customWidth="1"/>
    <col min="5893" max="5893" width="5.77734375" style="126" customWidth="1"/>
    <col min="5894" max="5894" width="16.109375" style="126" customWidth="1"/>
    <col min="5895" max="5895" width="5.77734375" style="126" customWidth="1"/>
    <col min="5896" max="5896" width="16.109375" style="126" customWidth="1"/>
    <col min="5897" max="5897" width="4.44140625" style="126" customWidth="1"/>
    <col min="5898" max="5898" width="16.109375" style="126" customWidth="1"/>
    <col min="5899" max="5899" width="9" style="126" customWidth="1"/>
    <col min="5900" max="5908" width="0" style="126" hidden="1" customWidth="1"/>
    <col min="5909" max="6144" width="9" style="126"/>
    <col min="6145" max="6145" width="5.77734375" style="126" customWidth="1"/>
    <col min="6146" max="6146" width="16.109375" style="126" customWidth="1"/>
    <col min="6147" max="6147" width="5.77734375" style="126" customWidth="1"/>
    <col min="6148" max="6148" width="16.109375" style="126" customWidth="1"/>
    <col min="6149" max="6149" width="5.77734375" style="126" customWidth="1"/>
    <col min="6150" max="6150" width="16.109375" style="126" customWidth="1"/>
    <col min="6151" max="6151" width="5.77734375" style="126" customWidth="1"/>
    <col min="6152" max="6152" width="16.109375" style="126" customWidth="1"/>
    <col min="6153" max="6153" width="4.44140625" style="126" customWidth="1"/>
    <col min="6154" max="6154" width="16.109375" style="126" customWidth="1"/>
    <col min="6155" max="6155" width="9" style="126" customWidth="1"/>
    <col min="6156" max="6164" width="0" style="126" hidden="1" customWidth="1"/>
    <col min="6165" max="6400" width="9" style="126"/>
    <col min="6401" max="6401" width="5.77734375" style="126" customWidth="1"/>
    <col min="6402" max="6402" width="16.109375" style="126" customWidth="1"/>
    <col min="6403" max="6403" width="5.77734375" style="126" customWidth="1"/>
    <col min="6404" max="6404" width="16.109375" style="126" customWidth="1"/>
    <col min="6405" max="6405" width="5.77734375" style="126" customWidth="1"/>
    <col min="6406" max="6406" width="16.109375" style="126" customWidth="1"/>
    <col min="6407" max="6407" width="5.77734375" style="126" customWidth="1"/>
    <col min="6408" max="6408" width="16.109375" style="126" customWidth="1"/>
    <col min="6409" max="6409" width="4.44140625" style="126" customWidth="1"/>
    <col min="6410" max="6410" width="16.109375" style="126" customWidth="1"/>
    <col min="6411" max="6411" width="9" style="126" customWidth="1"/>
    <col min="6412" max="6420" width="0" style="126" hidden="1" customWidth="1"/>
    <col min="6421" max="6656" width="9" style="126"/>
    <col min="6657" max="6657" width="5.77734375" style="126" customWidth="1"/>
    <col min="6658" max="6658" width="16.109375" style="126" customWidth="1"/>
    <col min="6659" max="6659" width="5.77734375" style="126" customWidth="1"/>
    <col min="6660" max="6660" width="16.109375" style="126" customWidth="1"/>
    <col min="6661" max="6661" width="5.77734375" style="126" customWidth="1"/>
    <col min="6662" max="6662" width="16.109375" style="126" customWidth="1"/>
    <col min="6663" max="6663" width="5.77734375" style="126" customWidth="1"/>
    <col min="6664" max="6664" width="16.109375" style="126" customWidth="1"/>
    <col min="6665" max="6665" width="4.44140625" style="126" customWidth="1"/>
    <col min="6666" max="6666" width="16.109375" style="126" customWidth="1"/>
    <col min="6667" max="6667" width="9" style="126" customWidth="1"/>
    <col min="6668" max="6676" width="0" style="126" hidden="1" customWidth="1"/>
    <col min="6677" max="6912" width="9" style="126"/>
    <col min="6913" max="6913" width="5.77734375" style="126" customWidth="1"/>
    <col min="6914" max="6914" width="16.109375" style="126" customWidth="1"/>
    <col min="6915" max="6915" width="5.77734375" style="126" customWidth="1"/>
    <col min="6916" max="6916" width="16.109375" style="126" customWidth="1"/>
    <col min="6917" max="6917" width="5.77734375" style="126" customWidth="1"/>
    <col min="6918" max="6918" width="16.109375" style="126" customWidth="1"/>
    <col min="6919" max="6919" width="5.77734375" style="126" customWidth="1"/>
    <col min="6920" max="6920" width="16.109375" style="126" customWidth="1"/>
    <col min="6921" max="6921" width="4.44140625" style="126" customWidth="1"/>
    <col min="6922" max="6922" width="16.109375" style="126" customWidth="1"/>
    <col min="6923" max="6923" width="9" style="126" customWidth="1"/>
    <col min="6924" max="6932" width="0" style="126" hidden="1" customWidth="1"/>
    <col min="6933" max="7168" width="9" style="126"/>
    <col min="7169" max="7169" width="5.77734375" style="126" customWidth="1"/>
    <col min="7170" max="7170" width="16.109375" style="126" customWidth="1"/>
    <col min="7171" max="7171" width="5.77734375" style="126" customWidth="1"/>
    <col min="7172" max="7172" width="16.109375" style="126" customWidth="1"/>
    <col min="7173" max="7173" width="5.77734375" style="126" customWidth="1"/>
    <col min="7174" max="7174" width="16.109375" style="126" customWidth="1"/>
    <col min="7175" max="7175" width="5.77734375" style="126" customWidth="1"/>
    <col min="7176" max="7176" width="16.109375" style="126" customWidth="1"/>
    <col min="7177" max="7177" width="4.44140625" style="126" customWidth="1"/>
    <col min="7178" max="7178" width="16.109375" style="126" customWidth="1"/>
    <col min="7179" max="7179" width="9" style="126" customWidth="1"/>
    <col min="7180" max="7188" width="0" style="126" hidden="1" customWidth="1"/>
    <col min="7189" max="7424" width="9" style="126"/>
    <col min="7425" max="7425" width="5.77734375" style="126" customWidth="1"/>
    <col min="7426" max="7426" width="16.109375" style="126" customWidth="1"/>
    <col min="7427" max="7427" width="5.77734375" style="126" customWidth="1"/>
    <col min="7428" max="7428" width="16.109375" style="126" customWidth="1"/>
    <col min="7429" max="7429" width="5.77734375" style="126" customWidth="1"/>
    <col min="7430" max="7430" width="16.109375" style="126" customWidth="1"/>
    <col min="7431" max="7431" width="5.77734375" style="126" customWidth="1"/>
    <col min="7432" max="7432" width="16.109375" style="126" customWidth="1"/>
    <col min="7433" max="7433" width="4.44140625" style="126" customWidth="1"/>
    <col min="7434" max="7434" width="16.109375" style="126" customWidth="1"/>
    <col min="7435" max="7435" width="9" style="126" customWidth="1"/>
    <col min="7436" max="7444" width="0" style="126" hidden="1" customWidth="1"/>
    <col min="7445" max="7680" width="9" style="126"/>
    <col min="7681" max="7681" width="5.77734375" style="126" customWidth="1"/>
    <col min="7682" max="7682" width="16.109375" style="126" customWidth="1"/>
    <col min="7683" max="7683" width="5.77734375" style="126" customWidth="1"/>
    <col min="7684" max="7684" width="16.109375" style="126" customWidth="1"/>
    <col min="7685" max="7685" width="5.77734375" style="126" customWidth="1"/>
    <col min="7686" max="7686" width="16.109375" style="126" customWidth="1"/>
    <col min="7687" max="7687" width="5.77734375" style="126" customWidth="1"/>
    <col min="7688" max="7688" width="16.109375" style="126" customWidth="1"/>
    <col min="7689" max="7689" width="4.44140625" style="126" customWidth="1"/>
    <col min="7690" max="7690" width="16.109375" style="126" customWidth="1"/>
    <col min="7691" max="7691" width="9" style="126" customWidth="1"/>
    <col min="7692" max="7700" width="0" style="126" hidden="1" customWidth="1"/>
    <col min="7701" max="7936" width="9" style="126"/>
    <col min="7937" max="7937" width="5.77734375" style="126" customWidth="1"/>
    <col min="7938" max="7938" width="16.109375" style="126" customWidth="1"/>
    <col min="7939" max="7939" width="5.77734375" style="126" customWidth="1"/>
    <col min="7940" max="7940" width="16.109375" style="126" customWidth="1"/>
    <col min="7941" max="7941" width="5.77734375" style="126" customWidth="1"/>
    <col min="7942" max="7942" width="16.109375" style="126" customWidth="1"/>
    <col min="7943" max="7943" width="5.77734375" style="126" customWidth="1"/>
    <col min="7944" max="7944" width="16.109375" style="126" customWidth="1"/>
    <col min="7945" max="7945" width="4.44140625" style="126" customWidth="1"/>
    <col min="7946" max="7946" width="16.109375" style="126" customWidth="1"/>
    <col min="7947" max="7947" width="9" style="126" customWidth="1"/>
    <col min="7948" max="7956" width="0" style="126" hidden="1" customWidth="1"/>
    <col min="7957" max="8192" width="9" style="126"/>
    <col min="8193" max="8193" width="5.77734375" style="126" customWidth="1"/>
    <col min="8194" max="8194" width="16.109375" style="126" customWidth="1"/>
    <col min="8195" max="8195" width="5.77734375" style="126" customWidth="1"/>
    <col min="8196" max="8196" width="16.109375" style="126" customWidth="1"/>
    <col min="8197" max="8197" width="5.77734375" style="126" customWidth="1"/>
    <col min="8198" max="8198" width="16.109375" style="126" customWidth="1"/>
    <col min="8199" max="8199" width="5.77734375" style="126" customWidth="1"/>
    <col min="8200" max="8200" width="16.109375" style="126" customWidth="1"/>
    <col min="8201" max="8201" width="4.44140625" style="126" customWidth="1"/>
    <col min="8202" max="8202" width="16.109375" style="126" customWidth="1"/>
    <col min="8203" max="8203" width="9" style="126" customWidth="1"/>
    <col min="8204" max="8212" width="0" style="126" hidden="1" customWidth="1"/>
    <col min="8213" max="8448" width="9" style="126"/>
    <col min="8449" max="8449" width="5.77734375" style="126" customWidth="1"/>
    <col min="8450" max="8450" width="16.109375" style="126" customWidth="1"/>
    <col min="8451" max="8451" width="5.77734375" style="126" customWidth="1"/>
    <col min="8452" max="8452" width="16.109375" style="126" customWidth="1"/>
    <col min="8453" max="8453" width="5.77734375" style="126" customWidth="1"/>
    <col min="8454" max="8454" width="16.109375" style="126" customWidth="1"/>
    <col min="8455" max="8455" width="5.77734375" style="126" customWidth="1"/>
    <col min="8456" max="8456" width="16.109375" style="126" customWidth="1"/>
    <col min="8457" max="8457" width="4.44140625" style="126" customWidth="1"/>
    <col min="8458" max="8458" width="16.109375" style="126" customWidth="1"/>
    <col min="8459" max="8459" width="9" style="126" customWidth="1"/>
    <col min="8460" max="8468" width="0" style="126" hidden="1" customWidth="1"/>
    <col min="8469" max="8704" width="9" style="126"/>
    <col min="8705" max="8705" width="5.77734375" style="126" customWidth="1"/>
    <col min="8706" max="8706" width="16.109375" style="126" customWidth="1"/>
    <col min="8707" max="8707" width="5.77734375" style="126" customWidth="1"/>
    <col min="8708" max="8708" width="16.109375" style="126" customWidth="1"/>
    <col min="8709" max="8709" width="5.77734375" style="126" customWidth="1"/>
    <col min="8710" max="8710" width="16.109375" style="126" customWidth="1"/>
    <col min="8711" max="8711" width="5.77734375" style="126" customWidth="1"/>
    <col min="8712" max="8712" width="16.109375" style="126" customWidth="1"/>
    <col min="8713" max="8713" width="4.44140625" style="126" customWidth="1"/>
    <col min="8714" max="8714" width="16.109375" style="126" customWidth="1"/>
    <col min="8715" max="8715" width="9" style="126" customWidth="1"/>
    <col min="8716" max="8724" width="0" style="126" hidden="1" customWidth="1"/>
    <col min="8725" max="8960" width="9" style="126"/>
    <col min="8961" max="8961" width="5.77734375" style="126" customWidth="1"/>
    <col min="8962" max="8962" width="16.109375" style="126" customWidth="1"/>
    <col min="8963" max="8963" width="5.77734375" style="126" customWidth="1"/>
    <col min="8964" max="8964" width="16.109375" style="126" customWidth="1"/>
    <col min="8965" max="8965" width="5.77734375" style="126" customWidth="1"/>
    <col min="8966" max="8966" width="16.109375" style="126" customWidth="1"/>
    <col min="8967" max="8967" width="5.77734375" style="126" customWidth="1"/>
    <col min="8968" max="8968" width="16.109375" style="126" customWidth="1"/>
    <col min="8969" max="8969" width="4.44140625" style="126" customWidth="1"/>
    <col min="8970" max="8970" width="16.109375" style="126" customWidth="1"/>
    <col min="8971" max="8971" width="9" style="126" customWidth="1"/>
    <col min="8972" max="8980" width="0" style="126" hidden="1" customWidth="1"/>
    <col min="8981" max="9216" width="9" style="126"/>
    <col min="9217" max="9217" width="5.77734375" style="126" customWidth="1"/>
    <col min="9218" max="9218" width="16.109375" style="126" customWidth="1"/>
    <col min="9219" max="9219" width="5.77734375" style="126" customWidth="1"/>
    <col min="9220" max="9220" width="16.109375" style="126" customWidth="1"/>
    <col min="9221" max="9221" width="5.77734375" style="126" customWidth="1"/>
    <col min="9222" max="9222" width="16.109375" style="126" customWidth="1"/>
    <col min="9223" max="9223" width="5.77734375" style="126" customWidth="1"/>
    <col min="9224" max="9224" width="16.109375" style="126" customWidth="1"/>
    <col min="9225" max="9225" width="4.44140625" style="126" customWidth="1"/>
    <col min="9226" max="9226" width="16.109375" style="126" customWidth="1"/>
    <col min="9227" max="9227" width="9" style="126" customWidth="1"/>
    <col min="9228" max="9236" width="0" style="126" hidden="1" customWidth="1"/>
    <col min="9237" max="9472" width="9" style="126"/>
    <col min="9473" max="9473" width="5.77734375" style="126" customWidth="1"/>
    <col min="9474" max="9474" width="16.109375" style="126" customWidth="1"/>
    <col min="9475" max="9475" width="5.77734375" style="126" customWidth="1"/>
    <col min="9476" max="9476" width="16.109375" style="126" customWidth="1"/>
    <col min="9477" max="9477" width="5.77734375" style="126" customWidth="1"/>
    <col min="9478" max="9478" width="16.109375" style="126" customWidth="1"/>
    <col min="9479" max="9479" width="5.77734375" style="126" customWidth="1"/>
    <col min="9480" max="9480" width="16.109375" style="126" customWidth="1"/>
    <col min="9481" max="9481" width="4.44140625" style="126" customWidth="1"/>
    <col min="9482" max="9482" width="16.109375" style="126" customWidth="1"/>
    <col min="9483" max="9483" width="9" style="126" customWidth="1"/>
    <col min="9484" max="9492" width="0" style="126" hidden="1" customWidth="1"/>
    <col min="9493" max="9728" width="9" style="126"/>
    <col min="9729" max="9729" width="5.77734375" style="126" customWidth="1"/>
    <col min="9730" max="9730" width="16.109375" style="126" customWidth="1"/>
    <col min="9731" max="9731" width="5.77734375" style="126" customWidth="1"/>
    <col min="9732" max="9732" width="16.109375" style="126" customWidth="1"/>
    <col min="9733" max="9733" width="5.77734375" style="126" customWidth="1"/>
    <col min="9734" max="9734" width="16.109375" style="126" customWidth="1"/>
    <col min="9735" max="9735" width="5.77734375" style="126" customWidth="1"/>
    <col min="9736" max="9736" width="16.109375" style="126" customWidth="1"/>
    <col min="9737" max="9737" width="4.44140625" style="126" customWidth="1"/>
    <col min="9738" max="9738" width="16.109375" style="126" customWidth="1"/>
    <col min="9739" max="9739" width="9" style="126" customWidth="1"/>
    <col min="9740" max="9748" width="0" style="126" hidden="1" customWidth="1"/>
    <col min="9749" max="9984" width="9" style="126"/>
    <col min="9985" max="9985" width="5.77734375" style="126" customWidth="1"/>
    <col min="9986" max="9986" width="16.109375" style="126" customWidth="1"/>
    <col min="9987" max="9987" width="5.77734375" style="126" customWidth="1"/>
    <col min="9988" max="9988" width="16.109375" style="126" customWidth="1"/>
    <col min="9989" max="9989" width="5.77734375" style="126" customWidth="1"/>
    <col min="9990" max="9990" width="16.109375" style="126" customWidth="1"/>
    <col min="9991" max="9991" width="5.77734375" style="126" customWidth="1"/>
    <col min="9992" max="9992" width="16.109375" style="126" customWidth="1"/>
    <col min="9993" max="9993" width="4.44140625" style="126" customWidth="1"/>
    <col min="9994" max="9994" width="16.109375" style="126" customWidth="1"/>
    <col min="9995" max="9995" width="9" style="126" customWidth="1"/>
    <col min="9996" max="10004" width="0" style="126" hidden="1" customWidth="1"/>
    <col min="10005" max="10240" width="9" style="126"/>
    <col min="10241" max="10241" width="5.77734375" style="126" customWidth="1"/>
    <col min="10242" max="10242" width="16.109375" style="126" customWidth="1"/>
    <col min="10243" max="10243" width="5.77734375" style="126" customWidth="1"/>
    <col min="10244" max="10244" width="16.109375" style="126" customWidth="1"/>
    <col min="10245" max="10245" width="5.77734375" style="126" customWidth="1"/>
    <col min="10246" max="10246" width="16.109375" style="126" customWidth="1"/>
    <col min="10247" max="10247" width="5.77734375" style="126" customWidth="1"/>
    <col min="10248" max="10248" width="16.109375" style="126" customWidth="1"/>
    <col min="10249" max="10249" width="4.44140625" style="126" customWidth="1"/>
    <col min="10250" max="10250" width="16.109375" style="126" customWidth="1"/>
    <col min="10251" max="10251" width="9" style="126" customWidth="1"/>
    <col min="10252" max="10260" width="0" style="126" hidden="1" customWidth="1"/>
    <col min="10261" max="10496" width="9" style="126"/>
    <col min="10497" max="10497" width="5.77734375" style="126" customWidth="1"/>
    <col min="10498" max="10498" width="16.109375" style="126" customWidth="1"/>
    <col min="10499" max="10499" width="5.77734375" style="126" customWidth="1"/>
    <col min="10500" max="10500" width="16.109375" style="126" customWidth="1"/>
    <col min="10501" max="10501" width="5.77734375" style="126" customWidth="1"/>
    <col min="10502" max="10502" width="16.109375" style="126" customWidth="1"/>
    <col min="10503" max="10503" width="5.77734375" style="126" customWidth="1"/>
    <col min="10504" max="10504" width="16.109375" style="126" customWidth="1"/>
    <col min="10505" max="10505" width="4.44140625" style="126" customWidth="1"/>
    <col min="10506" max="10506" width="16.109375" style="126" customWidth="1"/>
    <col min="10507" max="10507" width="9" style="126" customWidth="1"/>
    <col min="10508" max="10516" width="0" style="126" hidden="1" customWidth="1"/>
    <col min="10517" max="10752" width="9" style="126"/>
    <col min="10753" max="10753" width="5.77734375" style="126" customWidth="1"/>
    <col min="10754" max="10754" width="16.109375" style="126" customWidth="1"/>
    <col min="10755" max="10755" width="5.77734375" style="126" customWidth="1"/>
    <col min="10756" max="10756" width="16.109375" style="126" customWidth="1"/>
    <col min="10757" max="10757" width="5.77734375" style="126" customWidth="1"/>
    <col min="10758" max="10758" width="16.109375" style="126" customWidth="1"/>
    <col min="10759" max="10759" width="5.77734375" style="126" customWidth="1"/>
    <col min="10760" max="10760" width="16.109375" style="126" customWidth="1"/>
    <col min="10761" max="10761" width="4.44140625" style="126" customWidth="1"/>
    <col min="10762" max="10762" width="16.109375" style="126" customWidth="1"/>
    <col min="10763" max="10763" width="9" style="126" customWidth="1"/>
    <col min="10764" max="10772" width="0" style="126" hidden="1" customWidth="1"/>
    <col min="10773" max="11008" width="9" style="126"/>
    <col min="11009" max="11009" width="5.77734375" style="126" customWidth="1"/>
    <col min="11010" max="11010" width="16.109375" style="126" customWidth="1"/>
    <col min="11011" max="11011" width="5.77734375" style="126" customWidth="1"/>
    <col min="11012" max="11012" width="16.109375" style="126" customWidth="1"/>
    <col min="11013" max="11013" width="5.77734375" style="126" customWidth="1"/>
    <col min="11014" max="11014" width="16.109375" style="126" customWidth="1"/>
    <col min="11015" max="11015" width="5.77734375" style="126" customWidth="1"/>
    <col min="11016" max="11016" width="16.109375" style="126" customWidth="1"/>
    <col min="11017" max="11017" width="4.44140625" style="126" customWidth="1"/>
    <col min="11018" max="11018" width="16.109375" style="126" customWidth="1"/>
    <col min="11019" max="11019" width="9" style="126" customWidth="1"/>
    <col min="11020" max="11028" width="0" style="126" hidden="1" customWidth="1"/>
    <col min="11029" max="11264" width="9" style="126"/>
    <col min="11265" max="11265" width="5.77734375" style="126" customWidth="1"/>
    <col min="11266" max="11266" width="16.109375" style="126" customWidth="1"/>
    <col min="11267" max="11267" width="5.77734375" style="126" customWidth="1"/>
    <col min="11268" max="11268" width="16.109375" style="126" customWidth="1"/>
    <col min="11269" max="11269" width="5.77734375" style="126" customWidth="1"/>
    <col min="11270" max="11270" width="16.109375" style="126" customWidth="1"/>
    <col min="11271" max="11271" width="5.77734375" style="126" customWidth="1"/>
    <col min="11272" max="11272" width="16.109375" style="126" customWidth="1"/>
    <col min="11273" max="11273" width="4.44140625" style="126" customWidth="1"/>
    <col min="11274" max="11274" width="16.109375" style="126" customWidth="1"/>
    <col min="11275" max="11275" width="9" style="126" customWidth="1"/>
    <col min="11276" max="11284" width="0" style="126" hidden="1" customWidth="1"/>
    <col min="11285" max="11520" width="9" style="126"/>
    <col min="11521" max="11521" width="5.77734375" style="126" customWidth="1"/>
    <col min="11522" max="11522" width="16.109375" style="126" customWidth="1"/>
    <col min="11523" max="11523" width="5.77734375" style="126" customWidth="1"/>
    <col min="11524" max="11524" width="16.109375" style="126" customWidth="1"/>
    <col min="11525" max="11525" width="5.77734375" style="126" customWidth="1"/>
    <col min="11526" max="11526" width="16.109375" style="126" customWidth="1"/>
    <col min="11527" max="11527" width="5.77734375" style="126" customWidth="1"/>
    <col min="11528" max="11528" width="16.109375" style="126" customWidth="1"/>
    <col min="11529" max="11529" width="4.44140625" style="126" customWidth="1"/>
    <col min="11530" max="11530" width="16.109375" style="126" customWidth="1"/>
    <col min="11531" max="11531" width="9" style="126" customWidth="1"/>
    <col min="11532" max="11540" width="0" style="126" hidden="1" customWidth="1"/>
    <col min="11541" max="11776" width="9" style="126"/>
    <col min="11777" max="11777" width="5.77734375" style="126" customWidth="1"/>
    <col min="11778" max="11778" width="16.109375" style="126" customWidth="1"/>
    <col min="11779" max="11779" width="5.77734375" style="126" customWidth="1"/>
    <col min="11780" max="11780" width="16.109375" style="126" customWidth="1"/>
    <col min="11781" max="11781" width="5.77734375" style="126" customWidth="1"/>
    <col min="11782" max="11782" width="16.109375" style="126" customWidth="1"/>
    <col min="11783" max="11783" width="5.77734375" style="126" customWidth="1"/>
    <col min="11784" max="11784" width="16.109375" style="126" customWidth="1"/>
    <col min="11785" max="11785" width="4.44140625" style="126" customWidth="1"/>
    <col min="11786" max="11786" width="16.109375" style="126" customWidth="1"/>
    <col min="11787" max="11787" width="9" style="126" customWidth="1"/>
    <col min="11788" max="11796" width="0" style="126" hidden="1" customWidth="1"/>
    <col min="11797" max="12032" width="9" style="126"/>
    <col min="12033" max="12033" width="5.77734375" style="126" customWidth="1"/>
    <col min="12034" max="12034" width="16.109375" style="126" customWidth="1"/>
    <col min="12035" max="12035" width="5.77734375" style="126" customWidth="1"/>
    <col min="12036" max="12036" width="16.109375" style="126" customWidth="1"/>
    <col min="12037" max="12037" width="5.77734375" style="126" customWidth="1"/>
    <col min="12038" max="12038" width="16.109375" style="126" customWidth="1"/>
    <col min="12039" max="12039" width="5.77734375" style="126" customWidth="1"/>
    <col min="12040" max="12040" width="16.109375" style="126" customWidth="1"/>
    <col min="12041" max="12041" width="4.44140625" style="126" customWidth="1"/>
    <col min="12042" max="12042" width="16.109375" style="126" customWidth="1"/>
    <col min="12043" max="12043" width="9" style="126" customWidth="1"/>
    <col min="12044" max="12052" width="0" style="126" hidden="1" customWidth="1"/>
    <col min="12053" max="12288" width="9" style="126"/>
    <col min="12289" max="12289" width="5.77734375" style="126" customWidth="1"/>
    <col min="12290" max="12290" width="16.109375" style="126" customWidth="1"/>
    <col min="12291" max="12291" width="5.77734375" style="126" customWidth="1"/>
    <col min="12292" max="12292" width="16.109375" style="126" customWidth="1"/>
    <col min="12293" max="12293" width="5.77734375" style="126" customWidth="1"/>
    <col min="12294" max="12294" width="16.109375" style="126" customWidth="1"/>
    <col min="12295" max="12295" width="5.77734375" style="126" customWidth="1"/>
    <col min="12296" max="12296" width="16.109375" style="126" customWidth="1"/>
    <col min="12297" max="12297" width="4.44140625" style="126" customWidth="1"/>
    <col min="12298" max="12298" width="16.109375" style="126" customWidth="1"/>
    <col min="12299" max="12299" width="9" style="126" customWidth="1"/>
    <col min="12300" max="12308" width="0" style="126" hidden="1" customWidth="1"/>
    <col min="12309" max="12544" width="9" style="126"/>
    <col min="12545" max="12545" width="5.77734375" style="126" customWidth="1"/>
    <col min="12546" max="12546" width="16.109375" style="126" customWidth="1"/>
    <col min="12547" max="12547" width="5.77734375" style="126" customWidth="1"/>
    <col min="12548" max="12548" width="16.109375" style="126" customWidth="1"/>
    <col min="12549" max="12549" width="5.77734375" style="126" customWidth="1"/>
    <col min="12550" max="12550" width="16.109375" style="126" customWidth="1"/>
    <col min="12551" max="12551" width="5.77734375" style="126" customWidth="1"/>
    <col min="12552" max="12552" width="16.109375" style="126" customWidth="1"/>
    <col min="12553" max="12553" width="4.44140625" style="126" customWidth="1"/>
    <col min="12554" max="12554" width="16.109375" style="126" customWidth="1"/>
    <col min="12555" max="12555" width="9" style="126" customWidth="1"/>
    <col min="12556" max="12564" width="0" style="126" hidden="1" customWidth="1"/>
    <col min="12565" max="12800" width="9" style="126"/>
    <col min="12801" max="12801" width="5.77734375" style="126" customWidth="1"/>
    <col min="12802" max="12802" width="16.109375" style="126" customWidth="1"/>
    <col min="12803" max="12803" width="5.77734375" style="126" customWidth="1"/>
    <col min="12804" max="12804" width="16.109375" style="126" customWidth="1"/>
    <col min="12805" max="12805" width="5.77734375" style="126" customWidth="1"/>
    <col min="12806" max="12806" width="16.109375" style="126" customWidth="1"/>
    <col min="12807" max="12807" width="5.77734375" style="126" customWidth="1"/>
    <col min="12808" max="12808" width="16.109375" style="126" customWidth="1"/>
    <col min="12809" max="12809" width="4.44140625" style="126" customWidth="1"/>
    <col min="12810" max="12810" width="16.109375" style="126" customWidth="1"/>
    <col min="12811" max="12811" width="9" style="126" customWidth="1"/>
    <col min="12812" max="12820" width="0" style="126" hidden="1" customWidth="1"/>
    <col min="12821" max="13056" width="9" style="126"/>
    <col min="13057" max="13057" width="5.77734375" style="126" customWidth="1"/>
    <col min="13058" max="13058" width="16.109375" style="126" customWidth="1"/>
    <col min="13059" max="13059" width="5.77734375" style="126" customWidth="1"/>
    <col min="13060" max="13060" width="16.109375" style="126" customWidth="1"/>
    <col min="13061" max="13061" width="5.77734375" style="126" customWidth="1"/>
    <col min="13062" max="13062" width="16.109375" style="126" customWidth="1"/>
    <col min="13063" max="13063" width="5.77734375" style="126" customWidth="1"/>
    <col min="13064" max="13064" width="16.109375" style="126" customWidth="1"/>
    <col min="13065" max="13065" width="4.44140625" style="126" customWidth="1"/>
    <col min="13066" max="13066" width="16.109375" style="126" customWidth="1"/>
    <col min="13067" max="13067" width="9" style="126" customWidth="1"/>
    <col min="13068" max="13076" width="0" style="126" hidden="1" customWidth="1"/>
    <col min="13077" max="13312" width="9" style="126"/>
    <col min="13313" max="13313" width="5.77734375" style="126" customWidth="1"/>
    <col min="13314" max="13314" width="16.109375" style="126" customWidth="1"/>
    <col min="13315" max="13315" width="5.77734375" style="126" customWidth="1"/>
    <col min="13316" max="13316" width="16.109375" style="126" customWidth="1"/>
    <col min="13317" max="13317" width="5.77734375" style="126" customWidth="1"/>
    <col min="13318" max="13318" width="16.109375" style="126" customWidth="1"/>
    <col min="13319" max="13319" width="5.77734375" style="126" customWidth="1"/>
    <col min="13320" max="13320" width="16.109375" style="126" customWidth="1"/>
    <col min="13321" max="13321" width="4.44140625" style="126" customWidth="1"/>
    <col min="13322" max="13322" width="16.109375" style="126" customWidth="1"/>
    <col min="13323" max="13323" width="9" style="126" customWidth="1"/>
    <col min="13324" max="13332" width="0" style="126" hidden="1" customWidth="1"/>
    <col min="13333" max="13568" width="9" style="126"/>
    <col min="13569" max="13569" width="5.77734375" style="126" customWidth="1"/>
    <col min="13570" max="13570" width="16.109375" style="126" customWidth="1"/>
    <col min="13571" max="13571" width="5.77734375" style="126" customWidth="1"/>
    <col min="13572" max="13572" width="16.109375" style="126" customWidth="1"/>
    <col min="13573" max="13573" width="5.77734375" style="126" customWidth="1"/>
    <col min="13574" max="13574" width="16.109375" style="126" customWidth="1"/>
    <col min="13575" max="13575" width="5.77734375" style="126" customWidth="1"/>
    <col min="13576" max="13576" width="16.109375" style="126" customWidth="1"/>
    <col min="13577" max="13577" width="4.44140625" style="126" customWidth="1"/>
    <col min="13578" max="13578" width="16.109375" style="126" customWidth="1"/>
    <col min="13579" max="13579" width="9" style="126" customWidth="1"/>
    <col min="13580" max="13588" width="0" style="126" hidden="1" customWidth="1"/>
    <col min="13589" max="13824" width="9" style="126"/>
    <col min="13825" max="13825" width="5.77734375" style="126" customWidth="1"/>
    <col min="13826" max="13826" width="16.109375" style="126" customWidth="1"/>
    <col min="13827" max="13827" width="5.77734375" style="126" customWidth="1"/>
    <col min="13828" max="13828" width="16.109375" style="126" customWidth="1"/>
    <col min="13829" max="13829" width="5.77734375" style="126" customWidth="1"/>
    <col min="13830" max="13830" width="16.109375" style="126" customWidth="1"/>
    <col min="13831" max="13831" width="5.77734375" style="126" customWidth="1"/>
    <col min="13832" max="13832" width="16.109375" style="126" customWidth="1"/>
    <col min="13833" max="13833" width="4.44140625" style="126" customWidth="1"/>
    <col min="13834" max="13834" width="16.109375" style="126" customWidth="1"/>
    <col min="13835" max="13835" width="9" style="126" customWidth="1"/>
    <col min="13836" max="13844" width="0" style="126" hidden="1" customWidth="1"/>
    <col min="13845" max="14080" width="9" style="126"/>
    <col min="14081" max="14081" width="5.77734375" style="126" customWidth="1"/>
    <col min="14082" max="14082" width="16.109375" style="126" customWidth="1"/>
    <col min="14083" max="14083" width="5.77734375" style="126" customWidth="1"/>
    <col min="14084" max="14084" width="16.109375" style="126" customWidth="1"/>
    <col min="14085" max="14085" width="5.77734375" style="126" customWidth="1"/>
    <col min="14086" max="14086" width="16.109375" style="126" customWidth="1"/>
    <col min="14087" max="14087" width="5.77734375" style="126" customWidth="1"/>
    <col min="14088" max="14088" width="16.109375" style="126" customWidth="1"/>
    <col min="14089" max="14089" width="4.44140625" style="126" customWidth="1"/>
    <col min="14090" max="14090" width="16.109375" style="126" customWidth="1"/>
    <col min="14091" max="14091" width="9" style="126" customWidth="1"/>
    <col min="14092" max="14100" width="0" style="126" hidden="1" customWidth="1"/>
    <col min="14101" max="14336" width="9" style="126"/>
    <col min="14337" max="14337" width="5.77734375" style="126" customWidth="1"/>
    <col min="14338" max="14338" width="16.109375" style="126" customWidth="1"/>
    <col min="14339" max="14339" width="5.77734375" style="126" customWidth="1"/>
    <col min="14340" max="14340" width="16.109375" style="126" customWidth="1"/>
    <col min="14341" max="14341" width="5.77734375" style="126" customWidth="1"/>
    <col min="14342" max="14342" width="16.109375" style="126" customWidth="1"/>
    <col min="14343" max="14343" width="5.77734375" style="126" customWidth="1"/>
    <col min="14344" max="14344" width="16.109375" style="126" customWidth="1"/>
    <col min="14345" max="14345" width="4.44140625" style="126" customWidth="1"/>
    <col min="14346" max="14346" width="16.109375" style="126" customWidth="1"/>
    <col min="14347" max="14347" width="9" style="126" customWidth="1"/>
    <col min="14348" max="14356" width="0" style="126" hidden="1" customWidth="1"/>
    <col min="14357" max="14592" width="9" style="126"/>
    <col min="14593" max="14593" width="5.77734375" style="126" customWidth="1"/>
    <col min="14594" max="14594" width="16.109375" style="126" customWidth="1"/>
    <col min="14595" max="14595" width="5.77734375" style="126" customWidth="1"/>
    <col min="14596" max="14596" width="16.109375" style="126" customWidth="1"/>
    <col min="14597" max="14597" width="5.77734375" style="126" customWidth="1"/>
    <col min="14598" max="14598" width="16.109375" style="126" customWidth="1"/>
    <col min="14599" max="14599" width="5.77734375" style="126" customWidth="1"/>
    <col min="14600" max="14600" width="16.109375" style="126" customWidth="1"/>
    <col min="14601" max="14601" width="4.44140625" style="126" customWidth="1"/>
    <col min="14602" max="14602" width="16.109375" style="126" customWidth="1"/>
    <col min="14603" max="14603" width="9" style="126" customWidth="1"/>
    <col min="14604" max="14612" width="0" style="126" hidden="1" customWidth="1"/>
    <col min="14613" max="14848" width="9" style="126"/>
    <col min="14849" max="14849" width="5.77734375" style="126" customWidth="1"/>
    <col min="14850" max="14850" width="16.109375" style="126" customWidth="1"/>
    <col min="14851" max="14851" width="5.77734375" style="126" customWidth="1"/>
    <col min="14852" max="14852" width="16.109375" style="126" customWidth="1"/>
    <col min="14853" max="14853" width="5.77734375" style="126" customWidth="1"/>
    <col min="14854" max="14854" width="16.109375" style="126" customWidth="1"/>
    <col min="14855" max="14855" width="5.77734375" style="126" customWidth="1"/>
    <col min="14856" max="14856" width="16.109375" style="126" customWidth="1"/>
    <col min="14857" max="14857" width="4.44140625" style="126" customWidth="1"/>
    <col min="14858" max="14858" width="16.109375" style="126" customWidth="1"/>
    <col min="14859" max="14859" width="9" style="126" customWidth="1"/>
    <col min="14860" max="14868" width="0" style="126" hidden="1" customWidth="1"/>
    <col min="14869" max="15104" width="9" style="126"/>
    <col min="15105" max="15105" width="5.77734375" style="126" customWidth="1"/>
    <col min="15106" max="15106" width="16.109375" style="126" customWidth="1"/>
    <col min="15107" max="15107" width="5.77734375" style="126" customWidth="1"/>
    <col min="15108" max="15108" width="16.109375" style="126" customWidth="1"/>
    <col min="15109" max="15109" width="5.77734375" style="126" customWidth="1"/>
    <col min="15110" max="15110" width="16.109375" style="126" customWidth="1"/>
    <col min="15111" max="15111" width="5.77734375" style="126" customWidth="1"/>
    <col min="15112" max="15112" width="16.109375" style="126" customWidth="1"/>
    <col min="15113" max="15113" width="4.44140625" style="126" customWidth="1"/>
    <col min="15114" max="15114" width="16.109375" style="126" customWidth="1"/>
    <col min="15115" max="15115" width="9" style="126" customWidth="1"/>
    <col min="15116" max="15124" width="0" style="126" hidden="1" customWidth="1"/>
    <col min="15125" max="15360" width="9" style="126"/>
    <col min="15361" max="15361" width="5.77734375" style="126" customWidth="1"/>
    <col min="15362" max="15362" width="16.109375" style="126" customWidth="1"/>
    <col min="15363" max="15363" width="5.77734375" style="126" customWidth="1"/>
    <col min="15364" max="15364" width="16.109375" style="126" customWidth="1"/>
    <col min="15365" max="15365" width="5.77734375" style="126" customWidth="1"/>
    <col min="15366" max="15366" width="16.109375" style="126" customWidth="1"/>
    <col min="15367" max="15367" width="5.77734375" style="126" customWidth="1"/>
    <col min="15368" max="15368" width="16.109375" style="126" customWidth="1"/>
    <col min="15369" max="15369" width="4.44140625" style="126" customWidth="1"/>
    <col min="15370" max="15370" width="16.109375" style="126" customWidth="1"/>
    <col min="15371" max="15371" width="9" style="126" customWidth="1"/>
    <col min="15372" max="15380" width="0" style="126" hidden="1" customWidth="1"/>
    <col min="15381" max="15616" width="9" style="126"/>
    <col min="15617" max="15617" width="5.77734375" style="126" customWidth="1"/>
    <col min="15618" max="15618" width="16.109375" style="126" customWidth="1"/>
    <col min="15619" max="15619" width="5.77734375" style="126" customWidth="1"/>
    <col min="15620" max="15620" width="16.109375" style="126" customWidth="1"/>
    <col min="15621" max="15621" width="5.77734375" style="126" customWidth="1"/>
    <col min="15622" max="15622" width="16.109375" style="126" customWidth="1"/>
    <col min="15623" max="15623" width="5.77734375" style="126" customWidth="1"/>
    <col min="15624" max="15624" width="16.109375" style="126" customWidth="1"/>
    <col min="15625" max="15625" width="4.44140625" style="126" customWidth="1"/>
    <col min="15626" max="15626" width="16.109375" style="126" customWidth="1"/>
    <col min="15627" max="15627" width="9" style="126" customWidth="1"/>
    <col min="15628" max="15636" width="0" style="126" hidden="1" customWidth="1"/>
    <col min="15637" max="15872" width="9" style="126"/>
    <col min="15873" max="15873" width="5.77734375" style="126" customWidth="1"/>
    <col min="15874" max="15874" width="16.109375" style="126" customWidth="1"/>
    <col min="15875" max="15875" width="5.77734375" style="126" customWidth="1"/>
    <col min="15876" max="15876" width="16.109375" style="126" customWidth="1"/>
    <col min="15877" max="15877" width="5.77734375" style="126" customWidth="1"/>
    <col min="15878" max="15878" width="16.109375" style="126" customWidth="1"/>
    <col min="15879" max="15879" width="5.77734375" style="126" customWidth="1"/>
    <col min="15880" max="15880" width="16.109375" style="126" customWidth="1"/>
    <col min="15881" max="15881" width="4.44140625" style="126" customWidth="1"/>
    <col min="15882" max="15882" width="16.109375" style="126" customWidth="1"/>
    <col min="15883" max="15883" width="9" style="126" customWidth="1"/>
    <col min="15884" max="15892" width="0" style="126" hidden="1" customWidth="1"/>
    <col min="15893" max="16128" width="9" style="126"/>
    <col min="16129" max="16129" width="5.77734375" style="126" customWidth="1"/>
    <col min="16130" max="16130" width="16.109375" style="126" customWidth="1"/>
    <col min="16131" max="16131" width="5.77734375" style="126" customWidth="1"/>
    <col min="16132" max="16132" width="16.109375" style="126" customWidth="1"/>
    <col min="16133" max="16133" width="5.77734375" style="126" customWidth="1"/>
    <col min="16134" max="16134" width="16.109375" style="126" customWidth="1"/>
    <col min="16135" max="16135" width="5.77734375" style="126" customWidth="1"/>
    <col min="16136" max="16136" width="16.109375" style="126" customWidth="1"/>
    <col min="16137" max="16137" width="4.44140625" style="126" customWidth="1"/>
    <col min="16138" max="16138" width="16.109375" style="126" customWidth="1"/>
    <col min="16139" max="16139" width="9" style="126" customWidth="1"/>
    <col min="16140" max="16148" width="0" style="126" hidden="1" customWidth="1"/>
    <col min="16149" max="16384" width="9" style="126"/>
  </cols>
  <sheetData>
    <row r="1" spans="1:13" ht="22.2" customHeight="1">
      <c r="A1" s="125" t="s">
        <v>103</v>
      </c>
      <c r="D1" s="125" t="str">
        <f>注意事項!J2</f>
        <v>高校用</v>
      </c>
      <c r="E1" s="127" t="s">
        <v>150</v>
      </c>
    </row>
    <row r="2" spans="1:13" ht="13.8" thickBot="1"/>
    <row r="3" spans="1:13" ht="24.6" customHeight="1">
      <c r="A3" s="126">
        <v>1</v>
      </c>
      <c r="B3" s="157" t="s">
        <v>104</v>
      </c>
      <c r="C3" s="158"/>
      <c r="D3" s="154"/>
      <c r="E3" s="155"/>
      <c r="F3" s="156"/>
      <c r="G3" s="128"/>
    </row>
    <row r="4" spans="1:13" ht="27" customHeight="1">
      <c r="A4" s="126">
        <v>2</v>
      </c>
      <c r="B4" s="157" t="s">
        <v>105</v>
      </c>
      <c r="C4" s="158"/>
      <c r="D4" s="159"/>
      <c r="E4" s="160"/>
      <c r="F4" s="161"/>
      <c r="G4" s="129"/>
      <c r="H4" s="56"/>
    </row>
    <row r="5" spans="1:13" ht="27" customHeight="1">
      <c r="A5" s="126">
        <v>3</v>
      </c>
      <c r="B5" s="157" t="s">
        <v>106</v>
      </c>
      <c r="C5" s="158"/>
      <c r="D5" s="165"/>
      <c r="E5" s="166"/>
      <c r="F5" s="167"/>
      <c r="G5" s="129"/>
      <c r="H5" s="56"/>
    </row>
    <row r="6" spans="1:13" ht="27" customHeight="1">
      <c r="A6" s="126">
        <v>4</v>
      </c>
      <c r="B6" s="157" t="s">
        <v>107</v>
      </c>
      <c r="C6" s="158"/>
      <c r="D6" s="159"/>
      <c r="E6" s="160"/>
      <c r="F6" s="161"/>
      <c r="G6" s="129"/>
    </row>
    <row r="7" spans="1:13" ht="27" customHeight="1">
      <c r="B7" s="157" t="s">
        <v>108</v>
      </c>
      <c r="C7" s="158"/>
      <c r="D7" s="162"/>
      <c r="E7" s="163"/>
      <c r="F7" s="164"/>
      <c r="G7" s="129" t="s">
        <v>66</v>
      </c>
    </row>
    <row r="8" spans="1:13" ht="27" customHeight="1" thickBot="1">
      <c r="B8" s="157" t="s">
        <v>37</v>
      </c>
      <c r="C8" s="158"/>
      <c r="D8" s="151"/>
      <c r="E8" s="152"/>
      <c r="F8" s="153"/>
      <c r="G8" s="129" t="s">
        <v>84</v>
      </c>
      <c r="I8" s="56"/>
    </row>
    <row r="9" spans="1:13">
      <c r="A9" s="130"/>
      <c r="B9" s="131"/>
      <c r="C9" s="130"/>
      <c r="D9" s="131"/>
      <c r="E9" s="130"/>
      <c r="F9" s="131"/>
      <c r="G9" s="130"/>
      <c r="H9" s="131"/>
      <c r="M9" s="132"/>
    </row>
    <row r="10" spans="1:13">
      <c r="A10" s="130"/>
      <c r="B10" s="131"/>
      <c r="C10" s="130"/>
      <c r="D10" s="131"/>
      <c r="E10" s="130"/>
      <c r="F10" s="131"/>
      <c r="G10" s="130"/>
      <c r="H10" s="131"/>
      <c r="M10" s="132"/>
    </row>
    <row r="11" spans="1:13">
      <c r="A11" s="130"/>
      <c r="B11" s="131"/>
      <c r="C11" s="130"/>
      <c r="D11" s="131"/>
      <c r="E11" s="130"/>
      <c r="F11" s="131"/>
      <c r="G11" s="130"/>
      <c r="H11" s="131"/>
      <c r="M11" s="132"/>
    </row>
    <row r="12" spans="1:13">
      <c r="A12" s="130"/>
      <c r="B12" s="131"/>
      <c r="C12" s="130"/>
      <c r="D12" s="131"/>
      <c r="E12" s="130"/>
      <c r="F12" s="131"/>
      <c r="G12" s="130"/>
      <c r="H12" s="131"/>
      <c r="M12" s="132"/>
    </row>
    <row r="13" spans="1:13">
      <c r="A13" s="130"/>
      <c r="B13" s="131"/>
      <c r="C13" s="130"/>
      <c r="D13" s="131"/>
      <c r="E13" s="130"/>
      <c r="F13" s="131"/>
      <c r="G13" s="130"/>
      <c r="H13" s="131"/>
      <c r="M13" s="132"/>
    </row>
    <row r="14" spans="1:13">
      <c r="A14" s="130"/>
      <c r="B14" s="131"/>
      <c r="C14" s="130"/>
      <c r="D14" s="131"/>
      <c r="E14" s="130"/>
      <c r="F14" s="131"/>
      <c r="G14" s="130"/>
      <c r="H14" s="131"/>
      <c r="M14" s="132"/>
    </row>
    <row r="15" spans="1:13">
      <c r="A15" s="130"/>
      <c r="B15" s="131"/>
      <c r="C15" s="130"/>
      <c r="D15" s="131"/>
      <c r="E15" s="130"/>
      <c r="F15" s="131"/>
      <c r="G15" s="130"/>
      <c r="H15" s="131"/>
      <c r="M15" s="132"/>
    </row>
    <row r="16" spans="1:13">
      <c r="A16" s="130"/>
      <c r="B16" s="131"/>
      <c r="C16" s="130"/>
      <c r="D16" s="131"/>
      <c r="E16" s="130"/>
      <c r="F16" s="131"/>
      <c r="G16" s="130"/>
      <c r="H16" s="131"/>
      <c r="M16" s="132"/>
    </row>
    <row r="17" spans="1:13">
      <c r="A17" s="130"/>
      <c r="B17" s="131"/>
      <c r="C17" s="130"/>
      <c r="D17" s="131"/>
      <c r="E17" s="130"/>
      <c r="F17" s="131"/>
      <c r="G17" s="130"/>
      <c r="H17" s="131"/>
      <c r="M17" s="132"/>
    </row>
    <row r="18" spans="1:13">
      <c r="A18" s="130"/>
      <c r="B18" s="131"/>
      <c r="C18" s="130"/>
      <c r="D18" s="131"/>
      <c r="E18" s="130"/>
      <c r="F18" s="131"/>
      <c r="G18" s="130"/>
      <c r="H18" s="131"/>
      <c r="M18" s="132"/>
    </row>
    <row r="19" spans="1:13">
      <c r="A19" s="130"/>
      <c r="B19" s="131"/>
      <c r="C19" s="130"/>
      <c r="D19" s="131"/>
      <c r="E19" s="130"/>
      <c r="F19" s="131"/>
      <c r="G19" s="130"/>
      <c r="H19" s="131"/>
      <c r="M19" s="132"/>
    </row>
    <row r="20" spans="1:13">
      <c r="A20" s="130"/>
      <c r="B20" s="131"/>
      <c r="C20" s="130"/>
      <c r="D20" s="131"/>
      <c r="E20" s="130"/>
      <c r="F20" s="131"/>
      <c r="G20" s="130"/>
      <c r="H20" s="131"/>
      <c r="M20" s="132"/>
    </row>
    <row r="21" spans="1:13">
      <c r="A21" s="130"/>
      <c r="B21" s="131"/>
      <c r="C21" s="130"/>
      <c r="D21" s="131"/>
      <c r="E21" s="130"/>
      <c r="F21" s="131"/>
      <c r="G21" s="130"/>
      <c r="H21" s="131"/>
      <c r="M21" s="132"/>
    </row>
    <row r="22" spans="1:13">
      <c r="A22" s="130"/>
      <c r="B22" s="131"/>
      <c r="C22" s="130"/>
      <c r="D22" s="131"/>
      <c r="E22" s="130"/>
      <c r="F22" s="131"/>
      <c r="G22" s="130"/>
      <c r="H22" s="131"/>
      <c r="M22" s="132"/>
    </row>
    <row r="23" spans="1:13">
      <c r="A23" s="130"/>
      <c r="B23" s="131"/>
      <c r="C23" s="130"/>
      <c r="D23" s="131"/>
      <c r="E23" s="130"/>
      <c r="F23" s="131"/>
      <c r="G23" s="130"/>
      <c r="H23" s="131"/>
      <c r="M23" s="132"/>
    </row>
    <row r="24" spans="1:13">
      <c r="A24" s="130"/>
      <c r="B24" s="131"/>
      <c r="C24" s="130"/>
      <c r="D24" s="131"/>
      <c r="E24" s="130"/>
      <c r="F24" s="131"/>
      <c r="G24" s="130"/>
      <c r="H24" s="131"/>
      <c r="M24" s="132"/>
    </row>
    <row r="25" spans="1:13">
      <c r="A25" s="130"/>
      <c r="B25" s="131"/>
      <c r="C25" s="130"/>
      <c r="D25" s="131"/>
      <c r="E25" s="130"/>
      <c r="F25" s="131"/>
      <c r="G25" s="130"/>
      <c r="H25" s="131"/>
      <c r="M25" s="132"/>
    </row>
    <row r="26" spans="1:13">
      <c r="A26" s="130"/>
      <c r="B26" s="131"/>
      <c r="C26" s="130"/>
      <c r="D26" s="131"/>
      <c r="E26" s="130"/>
      <c r="F26" s="131"/>
      <c r="G26" s="130"/>
      <c r="H26" s="131"/>
      <c r="M26" s="132"/>
    </row>
    <row r="27" spans="1:13">
      <c r="A27" s="130"/>
      <c r="B27" s="131"/>
      <c r="C27" s="130"/>
      <c r="D27" s="131"/>
      <c r="E27" s="130"/>
      <c r="F27" s="131"/>
      <c r="G27" s="130"/>
      <c r="H27" s="131"/>
      <c r="M27" s="132"/>
    </row>
    <row r="28" spans="1:13">
      <c r="A28" s="130"/>
      <c r="B28" s="131"/>
      <c r="C28" s="130"/>
      <c r="D28" s="131"/>
      <c r="E28" s="130"/>
      <c r="F28" s="131"/>
      <c r="G28" s="130"/>
      <c r="H28" s="131"/>
      <c r="M28" s="132"/>
    </row>
    <row r="29" spans="1:13">
      <c r="A29" s="130"/>
      <c r="B29" s="131"/>
      <c r="C29" s="130"/>
      <c r="D29" s="131"/>
      <c r="E29" s="130"/>
      <c r="F29" s="131"/>
      <c r="G29" s="131"/>
      <c r="H29" s="131"/>
      <c r="M29" s="132"/>
    </row>
    <row r="30" spans="1:13">
      <c r="A30" s="130"/>
      <c r="B30" s="131"/>
      <c r="C30" s="130"/>
      <c r="D30" s="131"/>
      <c r="E30" s="130"/>
      <c r="F30" s="131"/>
      <c r="G30" s="131"/>
      <c r="H30" s="131"/>
      <c r="M30" s="132"/>
    </row>
    <row r="31" spans="1:13">
      <c r="A31" s="130"/>
      <c r="B31" s="131"/>
      <c r="C31" s="130"/>
      <c r="D31" s="131"/>
      <c r="E31" s="130"/>
      <c r="F31" s="131"/>
      <c r="G31" s="131"/>
      <c r="H31" s="131"/>
      <c r="M31" s="132"/>
    </row>
    <row r="32" spans="1:13">
      <c r="A32" s="130"/>
      <c r="B32" s="131"/>
      <c r="C32" s="130"/>
      <c r="D32" s="131"/>
      <c r="E32" s="130"/>
      <c r="F32" s="131"/>
      <c r="G32" s="131"/>
      <c r="H32" s="131"/>
      <c r="M32" s="132"/>
    </row>
    <row r="33" spans="1:13">
      <c r="A33" s="130"/>
      <c r="B33" s="131"/>
      <c r="C33" s="130"/>
      <c r="D33" s="131"/>
      <c r="E33" s="130"/>
      <c r="F33" s="131"/>
      <c r="G33" s="131"/>
      <c r="H33" s="131"/>
      <c r="M33" s="132"/>
    </row>
    <row r="34" spans="1:13">
      <c r="A34" s="130"/>
      <c r="B34" s="131"/>
      <c r="C34" s="130"/>
      <c r="D34" s="131"/>
      <c r="E34" s="130"/>
      <c r="F34" s="131"/>
      <c r="G34" s="131"/>
      <c r="H34" s="131"/>
      <c r="M34" s="132"/>
    </row>
    <row r="35" spans="1:13">
      <c r="A35" s="130"/>
      <c r="B35" s="131"/>
      <c r="C35" s="130"/>
      <c r="D35" s="131"/>
      <c r="E35" s="130"/>
      <c r="F35" s="131"/>
      <c r="G35" s="131"/>
      <c r="H35" s="131"/>
      <c r="M35" s="132"/>
    </row>
    <row r="36" spans="1:13">
      <c r="A36" s="130"/>
      <c r="B36" s="131"/>
      <c r="C36" s="130"/>
      <c r="D36" s="131"/>
      <c r="E36" s="130"/>
      <c r="F36" s="131"/>
      <c r="G36" s="131"/>
      <c r="H36" s="131"/>
      <c r="M36" s="132"/>
    </row>
    <row r="37" spans="1:13">
      <c r="A37" s="130"/>
      <c r="B37" s="131"/>
      <c r="C37" s="130"/>
      <c r="D37" s="131"/>
      <c r="E37" s="130"/>
      <c r="F37" s="131"/>
      <c r="G37" s="131"/>
      <c r="H37" s="131"/>
      <c r="M37" s="132"/>
    </row>
    <row r="38" spans="1:13">
      <c r="A38" s="130"/>
      <c r="B38" s="131"/>
      <c r="C38" s="130"/>
      <c r="D38" s="131"/>
      <c r="E38" s="130"/>
      <c r="F38" s="131"/>
      <c r="G38" s="131"/>
      <c r="H38" s="131"/>
      <c r="M38" s="132"/>
    </row>
    <row r="39" spans="1:13">
      <c r="A39" s="130"/>
      <c r="B39" s="131"/>
      <c r="C39" s="130"/>
      <c r="D39" s="131"/>
      <c r="E39" s="130"/>
      <c r="F39" s="131"/>
      <c r="M39" s="132"/>
    </row>
    <row r="40" spans="1:13">
      <c r="M40" s="132"/>
    </row>
    <row r="41" spans="1:13">
      <c r="M41" s="132"/>
    </row>
    <row r="42" spans="1:13">
      <c r="M42" s="132"/>
    </row>
    <row r="43" spans="1:13">
      <c r="M43" s="132"/>
    </row>
    <row r="44" spans="1:13">
      <c r="M44" s="132"/>
    </row>
    <row r="45" spans="1:13">
      <c r="M45" s="132"/>
    </row>
    <row r="46" spans="1:13">
      <c r="M46" s="132"/>
    </row>
    <row r="47" spans="1:13">
      <c r="M47" s="132"/>
    </row>
    <row r="48" spans="1:13">
      <c r="M48" s="132"/>
    </row>
    <row r="49" spans="13:13">
      <c r="M49" s="132"/>
    </row>
    <row r="50" spans="13:13">
      <c r="M50" s="132"/>
    </row>
    <row r="51" spans="13:13">
      <c r="M51" s="132"/>
    </row>
    <row r="52" spans="13:13">
      <c r="M52" s="132"/>
    </row>
    <row r="53" spans="13:13">
      <c r="M53" s="132"/>
    </row>
    <row r="54" spans="13:13">
      <c r="M54" s="132"/>
    </row>
  </sheetData>
  <sheetProtection password="CD83" sheet="1" selectLockedCells="1"/>
  <mergeCells count="12">
    <mergeCell ref="D8:F8"/>
    <mergeCell ref="D3:F3"/>
    <mergeCell ref="B5:C5"/>
    <mergeCell ref="D4:F4"/>
    <mergeCell ref="D6:F6"/>
    <mergeCell ref="D7:F7"/>
    <mergeCell ref="B6:C6"/>
    <mergeCell ref="B7:C7"/>
    <mergeCell ref="B8:C8"/>
    <mergeCell ref="B3:C3"/>
    <mergeCell ref="B4:C4"/>
    <mergeCell ref="D5:F5"/>
  </mergeCells>
  <phoneticPr fontId="2"/>
  <dataValidations count="4">
    <dataValidation imeMode="on"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5 IY65535 SU65535 ACQ65535 AMM65535 AWI65535 BGE65535 BQA65535 BZW65535 CJS65535 CTO65535 DDK65535 DNG65535 DXC65535 EGY65535 EQU65535 FAQ65535 FKM65535 FUI65535 GEE65535 GOA65535 GXW65535 HHS65535 HRO65535 IBK65535 ILG65535 IVC65535 JEY65535 JOU65535 JYQ65535 KIM65535 KSI65535 LCE65535 LMA65535 LVW65535 MFS65535 MPO65535 MZK65535 NJG65535 NTC65535 OCY65535 OMU65535 OWQ65535 PGM65535 PQI65535 QAE65535 QKA65535 QTW65535 RDS65535 RNO65535 RXK65535 SHG65535 SRC65535 TAY65535 TKU65535 TUQ65535 UEM65535 UOI65535 UYE65535 VIA65535 VRW65535 WBS65535 WLO65535 WVK65535 C131071 IY131071 SU131071 ACQ131071 AMM131071 AWI131071 BGE131071 BQA131071 BZW131071 CJS131071 CTO131071 DDK131071 DNG131071 DXC131071 EGY131071 EQU131071 FAQ131071 FKM131071 FUI131071 GEE131071 GOA131071 GXW131071 HHS131071 HRO131071 IBK131071 ILG131071 IVC131071 JEY131071 JOU131071 JYQ131071 KIM131071 KSI131071 LCE131071 LMA131071 LVW131071 MFS131071 MPO131071 MZK131071 NJG131071 NTC131071 OCY131071 OMU131071 OWQ131071 PGM131071 PQI131071 QAE131071 QKA131071 QTW131071 RDS131071 RNO131071 RXK131071 SHG131071 SRC131071 TAY131071 TKU131071 TUQ131071 UEM131071 UOI131071 UYE131071 VIA131071 VRW131071 WBS131071 WLO131071 WVK131071 C196607 IY196607 SU196607 ACQ196607 AMM196607 AWI196607 BGE196607 BQA196607 BZW196607 CJS196607 CTO196607 DDK196607 DNG196607 DXC196607 EGY196607 EQU196607 FAQ196607 FKM196607 FUI196607 GEE196607 GOA196607 GXW196607 HHS196607 HRO196607 IBK196607 ILG196607 IVC196607 JEY196607 JOU196607 JYQ196607 KIM196607 KSI196607 LCE196607 LMA196607 LVW196607 MFS196607 MPO196607 MZK196607 NJG196607 NTC196607 OCY196607 OMU196607 OWQ196607 PGM196607 PQI196607 QAE196607 QKA196607 QTW196607 RDS196607 RNO196607 RXK196607 SHG196607 SRC196607 TAY196607 TKU196607 TUQ196607 UEM196607 UOI196607 UYE196607 VIA196607 VRW196607 WBS196607 WLO196607 WVK196607 C262143 IY262143 SU262143 ACQ262143 AMM262143 AWI262143 BGE262143 BQA262143 BZW262143 CJS262143 CTO262143 DDK262143 DNG262143 DXC262143 EGY262143 EQU262143 FAQ262143 FKM262143 FUI262143 GEE262143 GOA262143 GXW262143 HHS262143 HRO262143 IBK262143 ILG262143 IVC262143 JEY262143 JOU262143 JYQ262143 KIM262143 KSI262143 LCE262143 LMA262143 LVW262143 MFS262143 MPO262143 MZK262143 NJG262143 NTC262143 OCY262143 OMU262143 OWQ262143 PGM262143 PQI262143 QAE262143 QKA262143 QTW262143 RDS262143 RNO262143 RXK262143 SHG262143 SRC262143 TAY262143 TKU262143 TUQ262143 UEM262143 UOI262143 UYE262143 VIA262143 VRW262143 WBS262143 WLO262143 WVK262143 C327679 IY327679 SU327679 ACQ327679 AMM327679 AWI327679 BGE327679 BQA327679 BZW327679 CJS327679 CTO327679 DDK327679 DNG327679 DXC327679 EGY327679 EQU327679 FAQ327679 FKM327679 FUI327679 GEE327679 GOA327679 GXW327679 HHS327679 HRO327679 IBK327679 ILG327679 IVC327679 JEY327679 JOU327679 JYQ327679 KIM327679 KSI327679 LCE327679 LMA327679 LVW327679 MFS327679 MPO327679 MZK327679 NJG327679 NTC327679 OCY327679 OMU327679 OWQ327679 PGM327679 PQI327679 QAE327679 QKA327679 QTW327679 RDS327679 RNO327679 RXK327679 SHG327679 SRC327679 TAY327679 TKU327679 TUQ327679 UEM327679 UOI327679 UYE327679 VIA327679 VRW327679 WBS327679 WLO327679 WVK327679 C393215 IY393215 SU393215 ACQ393215 AMM393215 AWI393215 BGE393215 BQA393215 BZW393215 CJS393215 CTO393215 DDK393215 DNG393215 DXC393215 EGY393215 EQU393215 FAQ393215 FKM393215 FUI393215 GEE393215 GOA393215 GXW393215 HHS393215 HRO393215 IBK393215 ILG393215 IVC393215 JEY393215 JOU393215 JYQ393215 KIM393215 KSI393215 LCE393215 LMA393215 LVW393215 MFS393215 MPO393215 MZK393215 NJG393215 NTC393215 OCY393215 OMU393215 OWQ393215 PGM393215 PQI393215 QAE393215 QKA393215 QTW393215 RDS393215 RNO393215 RXK393215 SHG393215 SRC393215 TAY393215 TKU393215 TUQ393215 UEM393215 UOI393215 UYE393215 VIA393215 VRW393215 WBS393215 WLO393215 WVK393215 C458751 IY458751 SU458751 ACQ458751 AMM458751 AWI458751 BGE458751 BQA458751 BZW458751 CJS458751 CTO458751 DDK458751 DNG458751 DXC458751 EGY458751 EQU458751 FAQ458751 FKM458751 FUI458751 GEE458751 GOA458751 GXW458751 HHS458751 HRO458751 IBK458751 ILG458751 IVC458751 JEY458751 JOU458751 JYQ458751 KIM458751 KSI458751 LCE458751 LMA458751 LVW458751 MFS458751 MPO458751 MZK458751 NJG458751 NTC458751 OCY458751 OMU458751 OWQ458751 PGM458751 PQI458751 QAE458751 QKA458751 QTW458751 RDS458751 RNO458751 RXK458751 SHG458751 SRC458751 TAY458751 TKU458751 TUQ458751 UEM458751 UOI458751 UYE458751 VIA458751 VRW458751 WBS458751 WLO458751 WVK458751 C524287 IY524287 SU524287 ACQ524287 AMM524287 AWI524287 BGE524287 BQA524287 BZW524287 CJS524287 CTO524287 DDK524287 DNG524287 DXC524287 EGY524287 EQU524287 FAQ524287 FKM524287 FUI524287 GEE524287 GOA524287 GXW524287 HHS524287 HRO524287 IBK524287 ILG524287 IVC524287 JEY524287 JOU524287 JYQ524287 KIM524287 KSI524287 LCE524287 LMA524287 LVW524287 MFS524287 MPO524287 MZK524287 NJG524287 NTC524287 OCY524287 OMU524287 OWQ524287 PGM524287 PQI524287 QAE524287 QKA524287 QTW524287 RDS524287 RNO524287 RXK524287 SHG524287 SRC524287 TAY524287 TKU524287 TUQ524287 UEM524287 UOI524287 UYE524287 VIA524287 VRW524287 WBS524287 WLO524287 WVK524287 C589823 IY589823 SU589823 ACQ589823 AMM589823 AWI589823 BGE589823 BQA589823 BZW589823 CJS589823 CTO589823 DDK589823 DNG589823 DXC589823 EGY589823 EQU589823 FAQ589823 FKM589823 FUI589823 GEE589823 GOA589823 GXW589823 HHS589823 HRO589823 IBK589823 ILG589823 IVC589823 JEY589823 JOU589823 JYQ589823 KIM589823 KSI589823 LCE589823 LMA589823 LVW589823 MFS589823 MPO589823 MZK589823 NJG589823 NTC589823 OCY589823 OMU589823 OWQ589823 PGM589823 PQI589823 QAE589823 QKA589823 QTW589823 RDS589823 RNO589823 RXK589823 SHG589823 SRC589823 TAY589823 TKU589823 TUQ589823 UEM589823 UOI589823 UYE589823 VIA589823 VRW589823 WBS589823 WLO589823 WVK589823 C655359 IY655359 SU655359 ACQ655359 AMM655359 AWI655359 BGE655359 BQA655359 BZW655359 CJS655359 CTO655359 DDK655359 DNG655359 DXC655359 EGY655359 EQU655359 FAQ655359 FKM655359 FUI655359 GEE655359 GOA655359 GXW655359 HHS655359 HRO655359 IBK655359 ILG655359 IVC655359 JEY655359 JOU655359 JYQ655359 KIM655359 KSI655359 LCE655359 LMA655359 LVW655359 MFS655359 MPO655359 MZK655359 NJG655359 NTC655359 OCY655359 OMU655359 OWQ655359 PGM655359 PQI655359 QAE655359 QKA655359 QTW655359 RDS655359 RNO655359 RXK655359 SHG655359 SRC655359 TAY655359 TKU655359 TUQ655359 UEM655359 UOI655359 UYE655359 VIA655359 VRW655359 WBS655359 WLO655359 WVK655359 C720895 IY720895 SU720895 ACQ720895 AMM720895 AWI720895 BGE720895 BQA720895 BZW720895 CJS720895 CTO720895 DDK720895 DNG720895 DXC720895 EGY720895 EQU720895 FAQ720895 FKM720895 FUI720895 GEE720895 GOA720895 GXW720895 HHS720895 HRO720895 IBK720895 ILG720895 IVC720895 JEY720895 JOU720895 JYQ720895 KIM720895 KSI720895 LCE720895 LMA720895 LVW720895 MFS720895 MPO720895 MZK720895 NJG720895 NTC720895 OCY720895 OMU720895 OWQ720895 PGM720895 PQI720895 QAE720895 QKA720895 QTW720895 RDS720895 RNO720895 RXK720895 SHG720895 SRC720895 TAY720895 TKU720895 TUQ720895 UEM720895 UOI720895 UYE720895 VIA720895 VRW720895 WBS720895 WLO720895 WVK720895 C786431 IY786431 SU786431 ACQ786431 AMM786431 AWI786431 BGE786431 BQA786431 BZW786431 CJS786431 CTO786431 DDK786431 DNG786431 DXC786431 EGY786431 EQU786431 FAQ786431 FKM786431 FUI786431 GEE786431 GOA786431 GXW786431 HHS786431 HRO786431 IBK786431 ILG786431 IVC786431 JEY786431 JOU786431 JYQ786431 KIM786431 KSI786431 LCE786431 LMA786431 LVW786431 MFS786431 MPO786431 MZK786431 NJG786431 NTC786431 OCY786431 OMU786431 OWQ786431 PGM786431 PQI786431 QAE786431 QKA786431 QTW786431 RDS786431 RNO786431 RXK786431 SHG786431 SRC786431 TAY786431 TKU786431 TUQ786431 UEM786431 UOI786431 UYE786431 VIA786431 VRW786431 WBS786431 WLO786431 WVK786431 C851967 IY851967 SU851967 ACQ851967 AMM851967 AWI851967 BGE851967 BQA851967 BZW851967 CJS851967 CTO851967 DDK851967 DNG851967 DXC851967 EGY851967 EQU851967 FAQ851967 FKM851967 FUI851967 GEE851967 GOA851967 GXW851967 HHS851967 HRO851967 IBK851967 ILG851967 IVC851967 JEY851967 JOU851967 JYQ851967 KIM851967 KSI851967 LCE851967 LMA851967 LVW851967 MFS851967 MPO851967 MZK851967 NJG851967 NTC851967 OCY851967 OMU851967 OWQ851967 PGM851967 PQI851967 QAE851967 QKA851967 QTW851967 RDS851967 RNO851967 RXK851967 SHG851967 SRC851967 TAY851967 TKU851967 TUQ851967 UEM851967 UOI851967 UYE851967 VIA851967 VRW851967 WBS851967 WLO851967 WVK851967 C917503 IY917503 SU917503 ACQ917503 AMM917503 AWI917503 BGE917503 BQA917503 BZW917503 CJS917503 CTO917503 DDK917503 DNG917503 DXC917503 EGY917503 EQU917503 FAQ917503 FKM917503 FUI917503 GEE917503 GOA917503 GXW917503 HHS917503 HRO917503 IBK917503 ILG917503 IVC917503 JEY917503 JOU917503 JYQ917503 KIM917503 KSI917503 LCE917503 LMA917503 LVW917503 MFS917503 MPO917503 MZK917503 NJG917503 NTC917503 OCY917503 OMU917503 OWQ917503 PGM917503 PQI917503 QAE917503 QKA917503 QTW917503 RDS917503 RNO917503 RXK917503 SHG917503 SRC917503 TAY917503 TKU917503 TUQ917503 UEM917503 UOI917503 UYE917503 VIA917503 VRW917503 WBS917503 WLO917503 WVK917503 C983039 IY983039 SU983039 ACQ983039 AMM983039 AWI983039 BGE983039 BQA983039 BZW983039 CJS983039 CTO983039 DDK983039 DNG983039 DXC983039 EGY983039 EQU983039 FAQ983039 FKM983039 FUI983039 GEE983039 GOA983039 GXW983039 HHS983039 HRO983039 IBK983039 ILG983039 IVC983039 JEY983039 JOU983039 JYQ983039 KIM983039 KSI983039 LCE983039 LMA983039 LVW983039 MFS983039 MPO983039 MZK983039 NJG983039 NTC983039 OCY983039 OMU983039 OWQ983039 PGM983039 PQI983039 QAE983039 QKA983039 QTW983039 RDS983039 RNO983039 RXK983039 SHG983039 SRC983039 TAY983039 TKU983039 TUQ983039 UEM983039 UOI983039 UYE983039 VIA983039 VRW983039 WBS983039 WLO983039 WVK983039 C6:C8 IY6:IY8 SU6:SU8 ACQ6:ACQ8 AMM6:AMM8 AWI6:AWI8 BGE6:BGE8 BQA6:BQA8 BZW6:BZW8 CJS6:CJS8 CTO6:CTO8 DDK6:DDK8 DNG6:DNG8 DXC6:DXC8 EGY6:EGY8 EQU6:EQU8 FAQ6:FAQ8 FKM6:FKM8 FUI6:FUI8 GEE6:GEE8 GOA6:GOA8 GXW6:GXW8 HHS6:HHS8 HRO6:HRO8 IBK6:IBK8 ILG6:ILG8 IVC6:IVC8 JEY6:JEY8 JOU6:JOU8 JYQ6:JYQ8 KIM6:KIM8 KSI6:KSI8 LCE6:LCE8 LMA6:LMA8 LVW6:LVW8 MFS6:MFS8 MPO6:MPO8 MZK6:MZK8 NJG6:NJG8 NTC6:NTC8 OCY6:OCY8 OMU6:OMU8 OWQ6:OWQ8 PGM6:PGM8 PQI6:PQI8 QAE6:QAE8 QKA6:QKA8 QTW6:QTW8 RDS6:RDS8 RNO6:RNO8 RXK6:RXK8 SHG6:SHG8 SRC6:SRC8 TAY6:TAY8 TKU6:TKU8 TUQ6:TUQ8 UEM6:UEM8 UOI6:UOI8 UYE6:UYE8 VIA6:VIA8 VRW6:VRW8 WBS6:WBS8 WLO6:WLO8 WVK6:WVK8 C65538:C65540 IY65538:IY65540 SU65538:SU65540 ACQ65538:ACQ65540 AMM65538:AMM65540 AWI65538:AWI65540 BGE65538:BGE65540 BQA65538:BQA65540 BZW65538:BZW65540 CJS65538:CJS65540 CTO65538:CTO65540 DDK65538:DDK65540 DNG65538:DNG65540 DXC65538:DXC65540 EGY65538:EGY65540 EQU65538:EQU65540 FAQ65538:FAQ65540 FKM65538:FKM65540 FUI65538:FUI65540 GEE65538:GEE65540 GOA65538:GOA65540 GXW65538:GXW65540 HHS65538:HHS65540 HRO65538:HRO65540 IBK65538:IBK65540 ILG65538:ILG65540 IVC65538:IVC65540 JEY65538:JEY65540 JOU65538:JOU65540 JYQ65538:JYQ65540 KIM65538:KIM65540 KSI65538:KSI65540 LCE65538:LCE65540 LMA65538:LMA65540 LVW65538:LVW65540 MFS65538:MFS65540 MPO65538:MPO65540 MZK65538:MZK65540 NJG65538:NJG65540 NTC65538:NTC65540 OCY65538:OCY65540 OMU65538:OMU65540 OWQ65538:OWQ65540 PGM65538:PGM65540 PQI65538:PQI65540 QAE65538:QAE65540 QKA65538:QKA65540 QTW65538:QTW65540 RDS65538:RDS65540 RNO65538:RNO65540 RXK65538:RXK65540 SHG65538:SHG65540 SRC65538:SRC65540 TAY65538:TAY65540 TKU65538:TKU65540 TUQ65538:TUQ65540 UEM65538:UEM65540 UOI65538:UOI65540 UYE65538:UYE65540 VIA65538:VIA65540 VRW65538:VRW65540 WBS65538:WBS65540 WLO65538:WLO65540 WVK65538:WVK65540 C131074:C131076 IY131074:IY131076 SU131074:SU131076 ACQ131074:ACQ131076 AMM131074:AMM131076 AWI131074:AWI131076 BGE131074:BGE131076 BQA131074:BQA131076 BZW131074:BZW131076 CJS131074:CJS131076 CTO131074:CTO131076 DDK131074:DDK131076 DNG131074:DNG131076 DXC131074:DXC131076 EGY131074:EGY131076 EQU131074:EQU131076 FAQ131074:FAQ131076 FKM131074:FKM131076 FUI131074:FUI131076 GEE131074:GEE131076 GOA131074:GOA131076 GXW131074:GXW131076 HHS131074:HHS131076 HRO131074:HRO131076 IBK131074:IBK131076 ILG131074:ILG131076 IVC131074:IVC131076 JEY131074:JEY131076 JOU131074:JOU131076 JYQ131074:JYQ131076 KIM131074:KIM131076 KSI131074:KSI131076 LCE131074:LCE131076 LMA131074:LMA131076 LVW131074:LVW131076 MFS131074:MFS131076 MPO131074:MPO131076 MZK131074:MZK131076 NJG131074:NJG131076 NTC131074:NTC131076 OCY131074:OCY131076 OMU131074:OMU131076 OWQ131074:OWQ131076 PGM131074:PGM131076 PQI131074:PQI131076 QAE131074:QAE131076 QKA131074:QKA131076 QTW131074:QTW131076 RDS131074:RDS131076 RNO131074:RNO131076 RXK131074:RXK131076 SHG131074:SHG131076 SRC131074:SRC131076 TAY131074:TAY131076 TKU131074:TKU131076 TUQ131074:TUQ131076 UEM131074:UEM131076 UOI131074:UOI131076 UYE131074:UYE131076 VIA131074:VIA131076 VRW131074:VRW131076 WBS131074:WBS131076 WLO131074:WLO131076 WVK131074:WVK131076 C196610:C196612 IY196610:IY196612 SU196610:SU196612 ACQ196610:ACQ196612 AMM196610:AMM196612 AWI196610:AWI196612 BGE196610:BGE196612 BQA196610:BQA196612 BZW196610:BZW196612 CJS196610:CJS196612 CTO196610:CTO196612 DDK196610:DDK196612 DNG196610:DNG196612 DXC196610:DXC196612 EGY196610:EGY196612 EQU196610:EQU196612 FAQ196610:FAQ196612 FKM196610:FKM196612 FUI196610:FUI196612 GEE196610:GEE196612 GOA196610:GOA196612 GXW196610:GXW196612 HHS196610:HHS196612 HRO196610:HRO196612 IBK196610:IBK196612 ILG196610:ILG196612 IVC196610:IVC196612 JEY196610:JEY196612 JOU196610:JOU196612 JYQ196610:JYQ196612 KIM196610:KIM196612 KSI196610:KSI196612 LCE196610:LCE196612 LMA196610:LMA196612 LVW196610:LVW196612 MFS196610:MFS196612 MPO196610:MPO196612 MZK196610:MZK196612 NJG196610:NJG196612 NTC196610:NTC196612 OCY196610:OCY196612 OMU196610:OMU196612 OWQ196610:OWQ196612 PGM196610:PGM196612 PQI196610:PQI196612 QAE196610:QAE196612 QKA196610:QKA196612 QTW196610:QTW196612 RDS196610:RDS196612 RNO196610:RNO196612 RXK196610:RXK196612 SHG196610:SHG196612 SRC196610:SRC196612 TAY196610:TAY196612 TKU196610:TKU196612 TUQ196610:TUQ196612 UEM196610:UEM196612 UOI196610:UOI196612 UYE196610:UYE196612 VIA196610:VIA196612 VRW196610:VRW196612 WBS196610:WBS196612 WLO196610:WLO196612 WVK196610:WVK196612 C262146:C262148 IY262146:IY262148 SU262146:SU262148 ACQ262146:ACQ262148 AMM262146:AMM262148 AWI262146:AWI262148 BGE262146:BGE262148 BQA262146:BQA262148 BZW262146:BZW262148 CJS262146:CJS262148 CTO262146:CTO262148 DDK262146:DDK262148 DNG262146:DNG262148 DXC262146:DXC262148 EGY262146:EGY262148 EQU262146:EQU262148 FAQ262146:FAQ262148 FKM262146:FKM262148 FUI262146:FUI262148 GEE262146:GEE262148 GOA262146:GOA262148 GXW262146:GXW262148 HHS262146:HHS262148 HRO262146:HRO262148 IBK262146:IBK262148 ILG262146:ILG262148 IVC262146:IVC262148 JEY262146:JEY262148 JOU262146:JOU262148 JYQ262146:JYQ262148 KIM262146:KIM262148 KSI262146:KSI262148 LCE262146:LCE262148 LMA262146:LMA262148 LVW262146:LVW262148 MFS262146:MFS262148 MPO262146:MPO262148 MZK262146:MZK262148 NJG262146:NJG262148 NTC262146:NTC262148 OCY262146:OCY262148 OMU262146:OMU262148 OWQ262146:OWQ262148 PGM262146:PGM262148 PQI262146:PQI262148 QAE262146:QAE262148 QKA262146:QKA262148 QTW262146:QTW262148 RDS262146:RDS262148 RNO262146:RNO262148 RXK262146:RXK262148 SHG262146:SHG262148 SRC262146:SRC262148 TAY262146:TAY262148 TKU262146:TKU262148 TUQ262146:TUQ262148 UEM262146:UEM262148 UOI262146:UOI262148 UYE262146:UYE262148 VIA262146:VIA262148 VRW262146:VRW262148 WBS262146:WBS262148 WLO262146:WLO262148 WVK262146:WVK262148 C327682:C327684 IY327682:IY327684 SU327682:SU327684 ACQ327682:ACQ327684 AMM327682:AMM327684 AWI327682:AWI327684 BGE327682:BGE327684 BQA327682:BQA327684 BZW327682:BZW327684 CJS327682:CJS327684 CTO327682:CTO327684 DDK327682:DDK327684 DNG327682:DNG327684 DXC327682:DXC327684 EGY327682:EGY327684 EQU327682:EQU327684 FAQ327682:FAQ327684 FKM327682:FKM327684 FUI327682:FUI327684 GEE327682:GEE327684 GOA327682:GOA327684 GXW327682:GXW327684 HHS327682:HHS327684 HRO327682:HRO327684 IBK327682:IBK327684 ILG327682:ILG327684 IVC327682:IVC327684 JEY327682:JEY327684 JOU327682:JOU327684 JYQ327682:JYQ327684 KIM327682:KIM327684 KSI327682:KSI327684 LCE327682:LCE327684 LMA327682:LMA327684 LVW327682:LVW327684 MFS327682:MFS327684 MPO327682:MPO327684 MZK327682:MZK327684 NJG327682:NJG327684 NTC327682:NTC327684 OCY327682:OCY327684 OMU327682:OMU327684 OWQ327682:OWQ327684 PGM327682:PGM327684 PQI327682:PQI327684 QAE327682:QAE327684 QKA327682:QKA327684 QTW327682:QTW327684 RDS327682:RDS327684 RNO327682:RNO327684 RXK327682:RXK327684 SHG327682:SHG327684 SRC327682:SRC327684 TAY327682:TAY327684 TKU327682:TKU327684 TUQ327682:TUQ327684 UEM327682:UEM327684 UOI327682:UOI327684 UYE327682:UYE327684 VIA327682:VIA327684 VRW327682:VRW327684 WBS327682:WBS327684 WLO327682:WLO327684 WVK327682:WVK327684 C393218:C393220 IY393218:IY393220 SU393218:SU393220 ACQ393218:ACQ393220 AMM393218:AMM393220 AWI393218:AWI393220 BGE393218:BGE393220 BQA393218:BQA393220 BZW393218:BZW393220 CJS393218:CJS393220 CTO393218:CTO393220 DDK393218:DDK393220 DNG393218:DNG393220 DXC393218:DXC393220 EGY393218:EGY393220 EQU393218:EQU393220 FAQ393218:FAQ393220 FKM393218:FKM393220 FUI393218:FUI393220 GEE393218:GEE393220 GOA393218:GOA393220 GXW393218:GXW393220 HHS393218:HHS393220 HRO393218:HRO393220 IBK393218:IBK393220 ILG393218:ILG393220 IVC393218:IVC393220 JEY393218:JEY393220 JOU393218:JOU393220 JYQ393218:JYQ393220 KIM393218:KIM393220 KSI393218:KSI393220 LCE393218:LCE393220 LMA393218:LMA393220 LVW393218:LVW393220 MFS393218:MFS393220 MPO393218:MPO393220 MZK393218:MZK393220 NJG393218:NJG393220 NTC393218:NTC393220 OCY393218:OCY393220 OMU393218:OMU393220 OWQ393218:OWQ393220 PGM393218:PGM393220 PQI393218:PQI393220 QAE393218:QAE393220 QKA393218:QKA393220 QTW393218:QTW393220 RDS393218:RDS393220 RNO393218:RNO393220 RXK393218:RXK393220 SHG393218:SHG393220 SRC393218:SRC393220 TAY393218:TAY393220 TKU393218:TKU393220 TUQ393218:TUQ393220 UEM393218:UEM393220 UOI393218:UOI393220 UYE393218:UYE393220 VIA393218:VIA393220 VRW393218:VRW393220 WBS393218:WBS393220 WLO393218:WLO393220 WVK393218:WVK393220 C458754:C458756 IY458754:IY458756 SU458754:SU458756 ACQ458754:ACQ458756 AMM458754:AMM458756 AWI458754:AWI458756 BGE458754:BGE458756 BQA458754:BQA458756 BZW458754:BZW458756 CJS458754:CJS458756 CTO458754:CTO458756 DDK458754:DDK458756 DNG458754:DNG458756 DXC458754:DXC458756 EGY458754:EGY458756 EQU458754:EQU458756 FAQ458754:FAQ458756 FKM458754:FKM458756 FUI458754:FUI458756 GEE458754:GEE458756 GOA458754:GOA458756 GXW458754:GXW458756 HHS458754:HHS458756 HRO458754:HRO458756 IBK458754:IBK458756 ILG458754:ILG458756 IVC458754:IVC458756 JEY458754:JEY458756 JOU458754:JOU458756 JYQ458754:JYQ458756 KIM458754:KIM458756 KSI458754:KSI458756 LCE458754:LCE458756 LMA458754:LMA458756 LVW458754:LVW458756 MFS458754:MFS458756 MPO458754:MPO458756 MZK458754:MZK458756 NJG458754:NJG458756 NTC458754:NTC458756 OCY458754:OCY458756 OMU458754:OMU458756 OWQ458754:OWQ458756 PGM458754:PGM458756 PQI458754:PQI458756 QAE458754:QAE458756 QKA458754:QKA458756 QTW458754:QTW458756 RDS458754:RDS458756 RNO458754:RNO458756 RXK458754:RXK458756 SHG458754:SHG458756 SRC458754:SRC458756 TAY458754:TAY458756 TKU458754:TKU458756 TUQ458754:TUQ458756 UEM458754:UEM458756 UOI458754:UOI458756 UYE458754:UYE458756 VIA458754:VIA458756 VRW458754:VRW458756 WBS458754:WBS458756 WLO458754:WLO458756 WVK458754:WVK458756 C524290:C524292 IY524290:IY524292 SU524290:SU524292 ACQ524290:ACQ524292 AMM524290:AMM524292 AWI524290:AWI524292 BGE524290:BGE524292 BQA524290:BQA524292 BZW524290:BZW524292 CJS524290:CJS524292 CTO524290:CTO524292 DDK524290:DDK524292 DNG524290:DNG524292 DXC524290:DXC524292 EGY524290:EGY524292 EQU524290:EQU524292 FAQ524290:FAQ524292 FKM524290:FKM524292 FUI524290:FUI524292 GEE524290:GEE524292 GOA524290:GOA524292 GXW524290:GXW524292 HHS524290:HHS524292 HRO524290:HRO524292 IBK524290:IBK524292 ILG524290:ILG524292 IVC524290:IVC524292 JEY524290:JEY524292 JOU524290:JOU524292 JYQ524290:JYQ524292 KIM524290:KIM524292 KSI524290:KSI524292 LCE524290:LCE524292 LMA524290:LMA524292 LVW524290:LVW524292 MFS524290:MFS524292 MPO524290:MPO524292 MZK524290:MZK524292 NJG524290:NJG524292 NTC524290:NTC524292 OCY524290:OCY524292 OMU524290:OMU524292 OWQ524290:OWQ524292 PGM524290:PGM524292 PQI524290:PQI524292 QAE524290:QAE524292 QKA524290:QKA524292 QTW524290:QTW524292 RDS524290:RDS524292 RNO524290:RNO524292 RXK524290:RXK524292 SHG524290:SHG524292 SRC524290:SRC524292 TAY524290:TAY524292 TKU524290:TKU524292 TUQ524290:TUQ524292 UEM524290:UEM524292 UOI524290:UOI524292 UYE524290:UYE524292 VIA524290:VIA524292 VRW524290:VRW524292 WBS524290:WBS524292 WLO524290:WLO524292 WVK524290:WVK524292 C589826:C589828 IY589826:IY589828 SU589826:SU589828 ACQ589826:ACQ589828 AMM589826:AMM589828 AWI589826:AWI589828 BGE589826:BGE589828 BQA589826:BQA589828 BZW589826:BZW589828 CJS589826:CJS589828 CTO589826:CTO589828 DDK589826:DDK589828 DNG589826:DNG589828 DXC589826:DXC589828 EGY589826:EGY589828 EQU589826:EQU589828 FAQ589826:FAQ589828 FKM589826:FKM589828 FUI589826:FUI589828 GEE589826:GEE589828 GOA589826:GOA589828 GXW589826:GXW589828 HHS589826:HHS589828 HRO589826:HRO589828 IBK589826:IBK589828 ILG589826:ILG589828 IVC589826:IVC589828 JEY589826:JEY589828 JOU589826:JOU589828 JYQ589826:JYQ589828 KIM589826:KIM589828 KSI589826:KSI589828 LCE589826:LCE589828 LMA589826:LMA589828 LVW589826:LVW589828 MFS589826:MFS589828 MPO589826:MPO589828 MZK589826:MZK589828 NJG589826:NJG589828 NTC589826:NTC589828 OCY589826:OCY589828 OMU589826:OMU589828 OWQ589826:OWQ589828 PGM589826:PGM589828 PQI589826:PQI589828 QAE589826:QAE589828 QKA589826:QKA589828 QTW589826:QTW589828 RDS589826:RDS589828 RNO589826:RNO589828 RXK589826:RXK589828 SHG589826:SHG589828 SRC589826:SRC589828 TAY589826:TAY589828 TKU589826:TKU589828 TUQ589826:TUQ589828 UEM589826:UEM589828 UOI589826:UOI589828 UYE589826:UYE589828 VIA589826:VIA589828 VRW589826:VRW589828 WBS589826:WBS589828 WLO589826:WLO589828 WVK589826:WVK589828 C655362:C655364 IY655362:IY655364 SU655362:SU655364 ACQ655362:ACQ655364 AMM655362:AMM655364 AWI655362:AWI655364 BGE655362:BGE655364 BQA655362:BQA655364 BZW655362:BZW655364 CJS655362:CJS655364 CTO655362:CTO655364 DDK655362:DDK655364 DNG655362:DNG655364 DXC655362:DXC655364 EGY655362:EGY655364 EQU655362:EQU655364 FAQ655362:FAQ655364 FKM655362:FKM655364 FUI655362:FUI655364 GEE655362:GEE655364 GOA655362:GOA655364 GXW655362:GXW655364 HHS655362:HHS655364 HRO655362:HRO655364 IBK655362:IBK655364 ILG655362:ILG655364 IVC655362:IVC655364 JEY655362:JEY655364 JOU655362:JOU655364 JYQ655362:JYQ655364 KIM655362:KIM655364 KSI655362:KSI655364 LCE655362:LCE655364 LMA655362:LMA655364 LVW655362:LVW655364 MFS655362:MFS655364 MPO655362:MPO655364 MZK655362:MZK655364 NJG655362:NJG655364 NTC655362:NTC655364 OCY655362:OCY655364 OMU655362:OMU655364 OWQ655362:OWQ655364 PGM655362:PGM655364 PQI655362:PQI655364 QAE655362:QAE655364 QKA655362:QKA655364 QTW655362:QTW655364 RDS655362:RDS655364 RNO655362:RNO655364 RXK655362:RXK655364 SHG655362:SHG655364 SRC655362:SRC655364 TAY655362:TAY655364 TKU655362:TKU655364 TUQ655362:TUQ655364 UEM655362:UEM655364 UOI655362:UOI655364 UYE655362:UYE655364 VIA655362:VIA655364 VRW655362:VRW655364 WBS655362:WBS655364 WLO655362:WLO655364 WVK655362:WVK655364 C720898:C720900 IY720898:IY720900 SU720898:SU720900 ACQ720898:ACQ720900 AMM720898:AMM720900 AWI720898:AWI720900 BGE720898:BGE720900 BQA720898:BQA720900 BZW720898:BZW720900 CJS720898:CJS720900 CTO720898:CTO720900 DDK720898:DDK720900 DNG720898:DNG720900 DXC720898:DXC720900 EGY720898:EGY720900 EQU720898:EQU720900 FAQ720898:FAQ720900 FKM720898:FKM720900 FUI720898:FUI720900 GEE720898:GEE720900 GOA720898:GOA720900 GXW720898:GXW720900 HHS720898:HHS720900 HRO720898:HRO720900 IBK720898:IBK720900 ILG720898:ILG720900 IVC720898:IVC720900 JEY720898:JEY720900 JOU720898:JOU720900 JYQ720898:JYQ720900 KIM720898:KIM720900 KSI720898:KSI720900 LCE720898:LCE720900 LMA720898:LMA720900 LVW720898:LVW720900 MFS720898:MFS720900 MPO720898:MPO720900 MZK720898:MZK720900 NJG720898:NJG720900 NTC720898:NTC720900 OCY720898:OCY720900 OMU720898:OMU720900 OWQ720898:OWQ720900 PGM720898:PGM720900 PQI720898:PQI720900 QAE720898:QAE720900 QKA720898:QKA720900 QTW720898:QTW720900 RDS720898:RDS720900 RNO720898:RNO720900 RXK720898:RXK720900 SHG720898:SHG720900 SRC720898:SRC720900 TAY720898:TAY720900 TKU720898:TKU720900 TUQ720898:TUQ720900 UEM720898:UEM720900 UOI720898:UOI720900 UYE720898:UYE720900 VIA720898:VIA720900 VRW720898:VRW720900 WBS720898:WBS720900 WLO720898:WLO720900 WVK720898:WVK720900 C786434:C786436 IY786434:IY786436 SU786434:SU786436 ACQ786434:ACQ786436 AMM786434:AMM786436 AWI786434:AWI786436 BGE786434:BGE786436 BQA786434:BQA786436 BZW786434:BZW786436 CJS786434:CJS786436 CTO786434:CTO786436 DDK786434:DDK786436 DNG786434:DNG786436 DXC786434:DXC786436 EGY786434:EGY786436 EQU786434:EQU786436 FAQ786434:FAQ786436 FKM786434:FKM786436 FUI786434:FUI786436 GEE786434:GEE786436 GOA786434:GOA786436 GXW786434:GXW786436 HHS786434:HHS786436 HRO786434:HRO786436 IBK786434:IBK786436 ILG786434:ILG786436 IVC786434:IVC786436 JEY786434:JEY786436 JOU786434:JOU786436 JYQ786434:JYQ786436 KIM786434:KIM786436 KSI786434:KSI786436 LCE786434:LCE786436 LMA786434:LMA786436 LVW786434:LVW786436 MFS786434:MFS786436 MPO786434:MPO786436 MZK786434:MZK786436 NJG786434:NJG786436 NTC786434:NTC786436 OCY786434:OCY786436 OMU786434:OMU786436 OWQ786434:OWQ786436 PGM786434:PGM786436 PQI786434:PQI786436 QAE786434:QAE786436 QKA786434:QKA786436 QTW786434:QTW786436 RDS786434:RDS786436 RNO786434:RNO786436 RXK786434:RXK786436 SHG786434:SHG786436 SRC786434:SRC786436 TAY786434:TAY786436 TKU786434:TKU786436 TUQ786434:TUQ786436 UEM786434:UEM786436 UOI786434:UOI786436 UYE786434:UYE786436 VIA786434:VIA786436 VRW786434:VRW786436 WBS786434:WBS786436 WLO786434:WLO786436 WVK786434:WVK786436 C851970:C851972 IY851970:IY851972 SU851970:SU851972 ACQ851970:ACQ851972 AMM851970:AMM851972 AWI851970:AWI851972 BGE851970:BGE851972 BQA851970:BQA851972 BZW851970:BZW851972 CJS851970:CJS851972 CTO851970:CTO851972 DDK851970:DDK851972 DNG851970:DNG851972 DXC851970:DXC851972 EGY851970:EGY851972 EQU851970:EQU851972 FAQ851970:FAQ851972 FKM851970:FKM851972 FUI851970:FUI851972 GEE851970:GEE851972 GOA851970:GOA851972 GXW851970:GXW851972 HHS851970:HHS851972 HRO851970:HRO851972 IBK851970:IBK851972 ILG851970:ILG851972 IVC851970:IVC851972 JEY851970:JEY851972 JOU851970:JOU851972 JYQ851970:JYQ851972 KIM851970:KIM851972 KSI851970:KSI851972 LCE851970:LCE851972 LMA851970:LMA851972 LVW851970:LVW851972 MFS851970:MFS851972 MPO851970:MPO851972 MZK851970:MZK851972 NJG851970:NJG851972 NTC851970:NTC851972 OCY851970:OCY851972 OMU851970:OMU851972 OWQ851970:OWQ851972 PGM851970:PGM851972 PQI851970:PQI851972 QAE851970:QAE851972 QKA851970:QKA851972 QTW851970:QTW851972 RDS851970:RDS851972 RNO851970:RNO851972 RXK851970:RXK851972 SHG851970:SHG851972 SRC851970:SRC851972 TAY851970:TAY851972 TKU851970:TKU851972 TUQ851970:TUQ851972 UEM851970:UEM851972 UOI851970:UOI851972 UYE851970:UYE851972 VIA851970:VIA851972 VRW851970:VRW851972 WBS851970:WBS851972 WLO851970:WLO851972 WVK851970:WVK851972 C917506:C917508 IY917506:IY917508 SU917506:SU917508 ACQ917506:ACQ917508 AMM917506:AMM917508 AWI917506:AWI917508 BGE917506:BGE917508 BQA917506:BQA917508 BZW917506:BZW917508 CJS917506:CJS917508 CTO917506:CTO917508 DDK917506:DDK917508 DNG917506:DNG917508 DXC917506:DXC917508 EGY917506:EGY917508 EQU917506:EQU917508 FAQ917506:FAQ917508 FKM917506:FKM917508 FUI917506:FUI917508 GEE917506:GEE917508 GOA917506:GOA917508 GXW917506:GXW917508 HHS917506:HHS917508 HRO917506:HRO917508 IBK917506:IBK917508 ILG917506:ILG917508 IVC917506:IVC917508 JEY917506:JEY917508 JOU917506:JOU917508 JYQ917506:JYQ917508 KIM917506:KIM917508 KSI917506:KSI917508 LCE917506:LCE917508 LMA917506:LMA917508 LVW917506:LVW917508 MFS917506:MFS917508 MPO917506:MPO917508 MZK917506:MZK917508 NJG917506:NJG917508 NTC917506:NTC917508 OCY917506:OCY917508 OMU917506:OMU917508 OWQ917506:OWQ917508 PGM917506:PGM917508 PQI917506:PQI917508 QAE917506:QAE917508 QKA917506:QKA917508 QTW917506:QTW917508 RDS917506:RDS917508 RNO917506:RNO917508 RXK917506:RXK917508 SHG917506:SHG917508 SRC917506:SRC917508 TAY917506:TAY917508 TKU917506:TKU917508 TUQ917506:TUQ917508 UEM917506:UEM917508 UOI917506:UOI917508 UYE917506:UYE917508 VIA917506:VIA917508 VRW917506:VRW917508 WBS917506:WBS917508 WLO917506:WLO917508 WVK917506:WVK917508 C983042:C983044 IY983042:IY983044 SU983042:SU983044 ACQ983042:ACQ983044 AMM983042:AMM983044 AWI983042:AWI983044 BGE983042:BGE983044 BQA983042:BQA983044 BZW983042:BZW983044 CJS983042:CJS983044 CTO983042:CTO983044 DDK983042:DDK983044 DNG983042:DNG983044 DXC983042:DXC983044 EGY983042:EGY983044 EQU983042:EQU983044 FAQ983042:FAQ983044 FKM983042:FKM983044 FUI983042:FUI983044 GEE983042:GEE983044 GOA983042:GOA983044 GXW983042:GXW983044 HHS983042:HHS983044 HRO983042:HRO983044 IBK983042:IBK983044 ILG983042:ILG983044 IVC983042:IVC983044 JEY983042:JEY983044 JOU983042:JOU983044 JYQ983042:JYQ983044 KIM983042:KIM983044 KSI983042:KSI983044 LCE983042:LCE983044 LMA983042:LMA983044 LVW983042:LVW983044 MFS983042:MFS983044 MPO983042:MPO983044 MZK983042:MZK983044 NJG983042:NJG983044 NTC983042:NTC983044 OCY983042:OCY983044 OMU983042:OMU983044 OWQ983042:OWQ983044 PGM983042:PGM983044 PQI983042:PQI983044 QAE983042:QAE983044 QKA983042:QKA983044 QTW983042:QTW983044 RDS983042:RDS983044 RNO983042:RNO983044 RXK983042:RXK983044 SHG983042:SHG983044 SRC983042:SRC983044 TAY983042:TAY983044 TKU983042:TKU983044 TUQ983042:TUQ983044 UEM983042:UEM983044 UOI983042:UOI983044 UYE983042:UYE983044 VIA983042:VIA983044 VRW983042:VRW983044 WBS983042:WBS983044 WLO983042:WLO983044 WVK983042:WVK983044"/>
    <dataValidation imeMode="off" allowBlank="1" showInputMessage="1" showErrorMessage="1" sqref="D8:F8 IZ8:JB8 SV8:SX8 ACR8:ACT8 AMN8:AMP8 AWJ8:AWL8 BGF8:BGH8 BQB8:BQD8 BZX8:BZZ8 CJT8:CJV8 CTP8:CTR8 DDL8:DDN8 DNH8:DNJ8 DXD8:DXF8 EGZ8:EHB8 EQV8:EQX8 FAR8:FAT8 FKN8:FKP8 FUJ8:FUL8 GEF8:GEH8 GOB8:GOD8 GXX8:GXZ8 HHT8:HHV8 HRP8:HRR8 IBL8:IBN8 ILH8:ILJ8 IVD8:IVF8 JEZ8:JFB8 JOV8:JOX8 JYR8:JYT8 KIN8:KIP8 KSJ8:KSL8 LCF8:LCH8 LMB8:LMD8 LVX8:LVZ8 MFT8:MFV8 MPP8:MPR8 MZL8:MZN8 NJH8:NJJ8 NTD8:NTF8 OCZ8:ODB8 OMV8:OMX8 OWR8:OWT8 PGN8:PGP8 PQJ8:PQL8 QAF8:QAH8 QKB8:QKD8 QTX8:QTZ8 RDT8:RDV8 RNP8:RNR8 RXL8:RXN8 SHH8:SHJ8 SRD8:SRF8 TAZ8:TBB8 TKV8:TKX8 TUR8:TUT8 UEN8:UEP8 UOJ8:UOL8 UYF8:UYH8 VIB8:VID8 VRX8:VRZ8 WBT8:WBV8 WLP8:WLR8 WVL8:WVN8 D65540:F65540 IZ65540:JB65540 SV65540:SX65540 ACR65540:ACT65540 AMN65540:AMP65540 AWJ65540:AWL65540 BGF65540:BGH65540 BQB65540:BQD65540 BZX65540:BZZ65540 CJT65540:CJV65540 CTP65540:CTR65540 DDL65540:DDN65540 DNH65540:DNJ65540 DXD65540:DXF65540 EGZ65540:EHB65540 EQV65540:EQX65540 FAR65540:FAT65540 FKN65540:FKP65540 FUJ65540:FUL65540 GEF65540:GEH65540 GOB65540:GOD65540 GXX65540:GXZ65540 HHT65540:HHV65540 HRP65540:HRR65540 IBL65540:IBN65540 ILH65540:ILJ65540 IVD65540:IVF65540 JEZ65540:JFB65540 JOV65540:JOX65540 JYR65540:JYT65540 KIN65540:KIP65540 KSJ65540:KSL65540 LCF65540:LCH65540 LMB65540:LMD65540 LVX65540:LVZ65540 MFT65540:MFV65540 MPP65540:MPR65540 MZL65540:MZN65540 NJH65540:NJJ65540 NTD65540:NTF65540 OCZ65540:ODB65540 OMV65540:OMX65540 OWR65540:OWT65540 PGN65540:PGP65540 PQJ65540:PQL65540 QAF65540:QAH65540 QKB65540:QKD65540 QTX65540:QTZ65540 RDT65540:RDV65540 RNP65540:RNR65540 RXL65540:RXN65540 SHH65540:SHJ65540 SRD65540:SRF65540 TAZ65540:TBB65540 TKV65540:TKX65540 TUR65540:TUT65540 UEN65540:UEP65540 UOJ65540:UOL65540 UYF65540:UYH65540 VIB65540:VID65540 VRX65540:VRZ65540 WBT65540:WBV65540 WLP65540:WLR65540 WVL65540:WVN65540 D131076:F131076 IZ131076:JB131076 SV131076:SX131076 ACR131076:ACT131076 AMN131076:AMP131076 AWJ131076:AWL131076 BGF131076:BGH131076 BQB131076:BQD131076 BZX131076:BZZ131076 CJT131076:CJV131076 CTP131076:CTR131076 DDL131076:DDN131076 DNH131076:DNJ131076 DXD131076:DXF131076 EGZ131076:EHB131076 EQV131076:EQX131076 FAR131076:FAT131076 FKN131076:FKP131076 FUJ131076:FUL131076 GEF131076:GEH131076 GOB131076:GOD131076 GXX131076:GXZ131076 HHT131076:HHV131076 HRP131076:HRR131076 IBL131076:IBN131076 ILH131076:ILJ131076 IVD131076:IVF131076 JEZ131076:JFB131076 JOV131076:JOX131076 JYR131076:JYT131076 KIN131076:KIP131076 KSJ131076:KSL131076 LCF131076:LCH131076 LMB131076:LMD131076 LVX131076:LVZ131076 MFT131076:MFV131076 MPP131076:MPR131076 MZL131076:MZN131076 NJH131076:NJJ131076 NTD131076:NTF131076 OCZ131076:ODB131076 OMV131076:OMX131076 OWR131076:OWT131076 PGN131076:PGP131076 PQJ131076:PQL131076 QAF131076:QAH131076 QKB131076:QKD131076 QTX131076:QTZ131076 RDT131076:RDV131076 RNP131076:RNR131076 RXL131076:RXN131076 SHH131076:SHJ131076 SRD131076:SRF131076 TAZ131076:TBB131076 TKV131076:TKX131076 TUR131076:TUT131076 UEN131076:UEP131076 UOJ131076:UOL131076 UYF131076:UYH131076 VIB131076:VID131076 VRX131076:VRZ131076 WBT131076:WBV131076 WLP131076:WLR131076 WVL131076:WVN131076 D196612:F196612 IZ196612:JB196612 SV196612:SX196612 ACR196612:ACT196612 AMN196612:AMP196612 AWJ196612:AWL196612 BGF196612:BGH196612 BQB196612:BQD196612 BZX196612:BZZ196612 CJT196612:CJV196612 CTP196612:CTR196612 DDL196612:DDN196612 DNH196612:DNJ196612 DXD196612:DXF196612 EGZ196612:EHB196612 EQV196612:EQX196612 FAR196612:FAT196612 FKN196612:FKP196612 FUJ196612:FUL196612 GEF196612:GEH196612 GOB196612:GOD196612 GXX196612:GXZ196612 HHT196612:HHV196612 HRP196612:HRR196612 IBL196612:IBN196612 ILH196612:ILJ196612 IVD196612:IVF196612 JEZ196612:JFB196612 JOV196612:JOX196612 JYR196612:JYT196612 KIN196612:KIP196612 KSJ196612:KSL196612 LCF196612:LCH196612 LMB196612:LMD196612 LVX196612:LVZ196612 MFT196612:MFV196612 MPP196612:MPR196612 MZL196612:MZN196612 NJH196612:NJJ196612 NTD196612:NTF196612 OCZ196612:ODB196612 OMV196612:OMX196612 OWR196612:OWT196612 PGN196612:PGP196612 PQJ196612:PQL196612 QAF196612:QAH196612 QKB196612:QKD196612 QTX196612:QTZ196612 RDT196612:RDV196612 RNP196612:RNR196612 RXL196612:RXN196612 SHH196612:SHJ196612 SRD196612:SRF196612 TAZ196612:TBB196612 TKV196612:TKX196612 TUR196612:TUT196612 UEN196612:UEP196612 UOJ196612:UOL196612 UYF196612:UYH196612 VIB196612:VID196612 VRX196612:VRZ196612 WBT196612:WBV196612 WLP196612:WLR196612 WVL196612:WVN196612 D262148:F262148 IZ262148:JB262148 SV262148:SX262148 ACR262148:ACT262148 AMN262148:AMP262148 AWJ262148:AWL262148 BGF262148:BGH262148 BQB262148:BQD262148 BZX262148:BZZ262148 CJT262148:CJV262148 CTP262148:CTR262148 DDL262148:DDN262148 DNH262148:DNJ262148 DXD262148:DXF262148 EGZ262148:EHB262148 EQV262148:EQX262148 FAR262148:FAT262148 FKN262148:FKP262148 FUJ262148:FUL262148 GEF262148:GEH262148 GOB262148:GOD262148 GXX262148:GXZ262148 HHT262148:HHV262148 HRP262148:HRR262148 IBL262148:IBN262148 ILH262148:ILJ262148 IVD262148:IVF262148 JEZ262148:JFB262148 JOV262148:JOX262148 JYR262148:JYT262148 KIN262148:KIP262148 KSJ262148:KSL262148 LCF262148:LCH262148 LMB262148:LMD262148 LVX262148:LVZ262148 MFT262148:MFV262148 MPP262148:MPR262148 MZL262148:MZN262148 NJH262148:NJJ262148 NTD262148:NTF262148 OCZ262148:ODB262148 OMV262148:OMX262148 OWR262148:OWT262148 PGN262148:PGP262148 PQJ262148:PQL262148 QAF262148:QAH262148 QKB262148:QKD262148 QTX262148:QTZ262148 RDT262148:RDV262148 RNP262148:RNR262148 RXL262148:RXN262148 SHH262148:SHJ262148 SRD262148:SRF262148 TAZ262148:TBB262148 TKV262148:TKX262148 TUR262148:TUT262148 UEN262148:UEP262148 UOJ262148:UOL262148 UYF262148:UYH262148 VIB262148:VID262148 VRX262148:VRZ262148 WBT262148:WBV262148 WLP262148:WLR262148 WVL262148:WVN262148 D327684:F327684 IZ327684:JB327684 SV327684:SX327684 ACR327684:ACT327684 AMN327684:AMP327684 AWJ327684:AWL327684 BGF327684:BGH327684 BQB327684:BQD327684 BZX327684:BZZ327684 CJT327684:CJV327684 CTP327684:CTR327684 DDL327684:DDN327684 DNH327684:DNJ327684 DXD327684:DXF327684 EGZ327684:EHB327684 EQV327684:EQX327684 FAR327684:FAT327684 FKN327684:FKP327684 FUJ327684:FUL327684 GEF327684:GEH327684 GOB327684:GOD327684 GXX327684:GXZ327684 HHT327684:HHV327684 HRP327684:HRR327684 IBL327684:IBN327684 ILH327684:ILJ327684 IVD327684:IVF327684 JEZ327684:JFB327684 JOV327684:JOX327684 JYR327684:JYT327684 KIN327684:KIP327684 KSJ327684:KSL327684 LCF327684:LCH327684 LMB327684:LMD327684 LVX327684:LVZ327684 MFT327684:MFV327684 MPP327684:MPR327684 MZL327684:MZN327684 NJH327684:NJJ327684 NTD327684:NTF327684 OCZ327684:ODB327684 OMV327684:OMX327684 OWR327684:OWT327684 PGN327684:PGP327684 PQJ327684:PQL327684 QAF327684:QAH327684 QKB327684:QKD327684 QTX327684:QTZ327684 RDT327684:RDV327684 RNP327684:RNR327684 RXL327684:RXN327684 SHH327684:SHJ327684 SRD327684:SRF327684 TAZ327684:TBB327684 TKV327684:TKX327684 TUR327684:TUT327684 UEN327684:UEP327684 UOJ327684:UOL327684 UYF327684:UYH327684 VIB327684:VID327684 VRX327684:VRZ327684 WBT327684:WBV327684 WLP327684:WLR327684 WVL327684:WVN327684 D393220:F393220 IZ393220:JB393220 SV393220:SX393220 ACR393220:ACT393220 AMN393220:AMP393220 AWJ393220:AWL393220 BGF393220:BGH393220 BQB393220:BQD393220 BZX393220:BZZ393220 CJT393220:CJV393220 CTP393220:CTR393220 DDL393220:DDN393220 DNH393220:DNJ393220 DXD393220:DXF393220 EGZ393220:EHB393220 EQV393220:EQX393220 FAR393220:FAT393220 FKN393220:FKP393220 FUJ393220:FUL393220 GEF393220:GEH393220 GOB393220:GOD393220 GXX393220:GXZ393220 HHT393220:HHV393220 HRP393220:HRR393220 IBL393220:IBN393220 ILH393220:ILJ393220 IVD393220:IVF393220 JEZ393220:JFB393220 JOV393220:JOX393220 JYR393220:JYT393220 KIN393220:KIP393220 KSJ393220:KSL393220 LCF393220:LCH393220 LMB393220:LMD393220 LVX393220:LVZ393220 MFT393220:MFV393220 MPP393220:MPR393220 MZL393220:MZN393220 NJH393220:NJJ393220 NTD393220:NTF393220 OCZ393220:ODB393220 OMV393220:OMX393220 OWR393220:OWT393220 PGN393220:PGP393220 PQJ393220:PQL393220 QAF393220:QAH393220 QKB393220:QKD393220 QTX393220:QTZ393220 RDT393220:RDV393220 RNP393220:RNR393220 RXL393220:RXN393220 SHH393220:SHJ393220 SRD393220:SRF393220 TAZ393220:TBB393220 TKV393220:TKX393220 TUR393220:TUT393220 UEN393220:UEP393220 UOJ393220:UOL393220 UYF393220:UYH393220 VIB393220:VID393220 VRX393220:VRZ393220 WBT393220:WBV393220 WLP393220:WLR393220 WVL393220:WVN393220 D458756:F458756 IZ458756:JB458756 SV458756:SX458756 ACR458756:ACT458756 AMN458756:AMP458756 AWJ458756:AWL458756 BGF458756:BGH458756 BQB458756:BQD458756 BZX458756:BZZ458756 CJT458756:CJV458756 CTP458756:CTR458756 DDL458756:DDN458756 DNH458756:DNJ458756 DXD458756:DXF458756 EGZ458756:EHB458756 EQV458756:EQX458756 FAR458756:FAT458756 FKN458756:FKP458756 FUJ458756:FUL458756 GEF458756:GEH458756 GOB458756:GOD458756 GXX458756:GXZ458756 HHT458756:HHV458756 HRP458756:HRR458756 IBL458756:IBN458756 ILH458756:ILJ458756 IVD458756:IVF458756 JEZ458756:JFB458756 JOV458756:JOX458756 JYR458756:JYT458756 KIN458756:KIP458756 KSJ458756:KSL458756 LCF458756:LCH458756 LMB458756:LMD458756 LVX458756:LVZ458756 MFT458756:MFV458756 MPP458756:MPR458756 MZL458756:MZN458756 NJH458756:NJJ458756 NTD458756:NTF458756 OCZ458756:ODB458756 OMV458756:OMX458756 OWR458756:OWT458756 PGN458756:PGP458756 PQJ458756:PQL458756 QAF458756:QAH458756 QKB458756:QKD458756 QTX458756:QTZ458756 RDT458756:RDV458756 RNP458756:RNR458756 RXL458756:RXN458756 SHH458756:SHJ458756 SRD458756:SRF458756 TAZ458756:TBB458756 TKV458756:TKX458756 TUR458756:TUT458756 UEN458756:UEP458756 UOJ458756:UOL458756 UYF458756:UYH458756 VIB458756:VID458756 VRX458756:VRZ458756 WBT458756:WBV458756 WLP458756:WLR458756 WVL458756:WVN458756 D524292:F524292 IZ524292:JB524292 SV524292:SX524292 ACR524292:ACT524292 AMN524292:AMP524292 AWJ524292:AWL524292 BGF524292:BGH524292 BQB524292:BQD524292 BZX524292:BZZ524292 CJT524292:CJV524292 CTP524292:CTR524292 DDL524292:DDN524292 DNH524292:DNJ524292 DXD524292:DXF524292 EGZ524292:EHB524292 EQV524292:EQX524292 FAR524292:FAT524292 FKN524292:FKP524292 FUJ524292:FUL524292 GEF524292:GEH524292 GOB524292:GOD524292 GXX524292:GXZ524292 HHT524292:HHV524292 HRP524292:HRR524292 IBL524292:IBN524292 ILH524292:ILJ524292 IVD524292:IVF524292 JEZ524292:JFB524292 JOV524292:JOX524292 JYR524292:JYT524292 KIN524292:KIP524292 KSJ524292:KSL524292 LCF524292:LCH524292 LMB524292:LMD524292 LVX524292:LVZ524292 MFT524292:MFV524292 MPP524292:MPR524292 MZL524292:MZN524292 NJH524292:NJJ524292 NTD524292:NTF524292 OCZ524292:ODB524292 OMV524292:OMX524292 OWR524292:OWT524292 PGN524292:PGP524292 PQJ524292:PQL524292 QAF524292:QAH524292 QKB524292:QKD524292 QTX524292:QTZ524292 RDT524292:RDV524292 RNP524292:RNR524292 RXL524292:RXN524292 SHH524292:SHJ524292 SRD524292:SRF524292 TAZ524292:TBB524292 TKV524292:TKX524292 TUR524292:TUT524292 UEN524292:UEP524292 UOJ524292:UOL524292 UYF524292:UYH524292 VIB524292:VID524292 VRX524292:VRZ524292 WBT524292:WBV524292 WLP524292:WLR524292 WVL524292:WVN524292 D589828:F589828 IZ589828:JB589828 SV589828:SX589828 ACR589828:ACT589828 AMN589828:AMP589828 AWJ589828:AWL589828 BGF589828:BGH589828 BQB589828:BQD589828 BZX589828:BZZ589828 CJT589828:CJV589828 CTP589828:CTR589828 DDL589828:DDN589828 DNH589828:DNJ589828 DXD589828:DXF589828 EGZ589828:EHB589828 EQV589828:EQX589828 FAR589828:FAT589828 FKN589828:FKP589828 FUJ589828:FUL589828 GEF589828:GEH589828 GOB589828:GOD589828 GXX589828:GXZ589828 HHT589828:HHV589828 HRP589828:HRR589828 IBL589828:IBN589828 ILH589828:ILJ589828 IVD589828:IVF589828 JEZ589828:JFB589828 JOV589828:JOX589828 JYR589828:JYT589828 KIN589828:KIP589828 KSJ589828:KSL589828 LCF589828:LCH589828 LMB589828:LMD589828 LVX589828:LVZ589828 MFT589828:MFV589828 MPP589828:MPR589828 MZL589828:MZN589828 NJH589828:NJJ589828 NTD589828:NTF589828 OCZ589828:ODB589828 OMV589828:OMX589828 OWR589828:OWT589828 PGN589828:PGP589828 PQJ589828:PQL589828 QAF589828:QAH589828 QKB589828:QKD589828 QTX589828:QTZ589828 RDT589828:RDV589828 RNP589828:RNR589828 RXL589828:RXN589828 SHH589828:SHJ589828 SRD589828:SRF589828 TAZ589828:TBB589828 TKV589828:TKX589828 TUR589828:TUT589828 UEN589828:UEP589828 UOJ589828:UOL589828 UYF589828:UYH589828 VIB589828:VID589828 VRX589828:VRZ589828 WBT589828:WBV589828 WLP589828:WLR589828 WVL589828:WVN589828 D655364:F655364 IZ655364:JB655364 SV655364:SX655364 ACR655364:ACT655364 AMN655364:AMP655364 AWJ655364:AWL655364 BGF655364:BGH655364 BQB655364:BQD655364 BZX655364:BZZ655364 CJT655364:CJV655364 CTP655364:CTR655364 DDL655364:DDN655364 DNH655364:DNJ655364 DXD655364:DXF655364 EGZ655364:EHB655364 EQV655364:EQX655364 FAR655364:FAT655364 FKN655364:FKP655364 FUJ655364:FUL655364 GEF655364:GEH655364 GOB655364:GOD655364 GXX655364:GXZ655364 HHT655364:HHV655364 HRP655364:HRR655364 IBL655364:IBN655364 ILH655364:ILJ655364 IVD655364:IVF655364 JEZ655364:JFB655364 JOV655364:JOX655364 JYR655364:JYT655364 KIN655364:KIP655364 KSJ655364:KSL655364 LCF655364:LCH655364 LMB655364:LMD655364 LVX655364:LVZ655364 MFT655364:MFV655364 MPP655364:MPR655364 MZL655364:MZN655364 NJH655364:NJJ655364 NTD655364:NTF655364 OCZ655364:ODB655364 OMV655364:OMX655364 OWR655364:OWT655364 PGN655364:PGP655364 PQJ655364:PQL655364 QAF655364:QAH655364 QKB655364:QKD655364 QTX655364:QTZ655364 RDT655364:RDV655364 RNP655364:RNR655364 RXL655364:RXN655364 SHH655364:SHJ655364 SRD655364:SRF655364 TAZ655364:TBB655364 TKV655364:TKX655364 TUR655364:TUT655364 UEN655364:UEP655364 UOJ655364:UOL655364 UYF655364:UYH655364 VIB655364:VID655364 VRX655364:VRZ655364 WBT655364:WBV655364 WLP655364:WLR655364 WVL655364:WVN655364 D720900:F720900 IZ720900:JB720900 SV720900:SX720900 ACR720900:ACT720900 AMN720900:AMP720900 AWJ720900:AWL720900 BGF720900:BGH720900 BQB720900:BQD720900 BZX720900:BZZ720900 CJT720900:CJV720900 CTP720900:CTR720900 DDL720900:DDN720900 DNH720900:DNJ720900 DXD720900:DXF720900 EGZ720900:EHB720900 EQV720900:EQX720900 FAR720900:FAT720900 FKN720900:FKP720900 FUJ720900:FUL720900 GEF720900:GEH720900 GOB720900:GOD720900 GXX720900:GXZ720900 HHT720900:HHV720900 HRP720900:HRR720900 IBL720900:IBN720900 ILH720900:ILJ720900 IVD720900:IVF720900 JEZ720900:JFB720900 JOV720900:JOX720900 JYR720900:JYT720900 KIN720900:KIP720900 KSJ720900:KSL720900 LCF720900:LCH720900 LMB720900:LMD720900 LVX720900:LVZ720900 MFT720900:MFV720900 MPP720900:MPR720900 MZL720900:MZN720900 NJH720900:NJJ720900 NTD720900:NTF720900 OCZ720900:ODB720900 OMV720900:OMX720900 OWR720900:OWT720900 PGN720900:PGP720900 PQJ720900:PQL720900 QAF720900:QAH720900 QKB720900:QKD720900 QTX720900:QTZ720900 RDT720900:RDV720900 RNP720900:RNR720900 RXL720900:RXN720900 SHH720900:SHJ720900 SRD720900:SRF720900 TAZ720900:TBB720900 TKV720900:TKX720900 TUR720900:TUT720900 UEN720900:UEP720900 UOJ720900:UOL720900 UYF720900:UYH720900 VIB720900:VID720900 VRX720900:VRZ720900 WBT720900:WBV720900 WLP720900:WLR720900 WVL720900:WVN720900 D786436:F786436 IZ786436:JB786436 SV786436:SX786436 ACR786436:ACT786436 AMN786436:AMP786436 AWJ786436:AWL786436 BGF786436:BGH786436 BQB786436:BQD786436 BZX786436:BZZ786436 CJT786436:CJV786436 CTP786436:CTR786436 DDL786436:DDN786436 DNH786436:DNJ786436 DXD786436:DXF786436 EGZ786436:EHB786436 EQV786436:EQX786436 FAR786436:FAT786436 FKN786436:FKP786436 FUJ786436:FUL786436 GEF786436:GEH786436 GOB786436:GOD786436 GXX786436:GXZ786436 HHT786436:HHV786436 HRP786436:HRR786436 IBL786436:IBN786436 ILH786436:ILJ786436 IVD786436:IVF786436 JEZ786436:JFB786436 JOV786436:JOX786436 JYR786436:JYT786436 KIN786436:KIP786436 KSJ786436:KSL786436 LCF786436:LCH786436 LMB786436:LMD786436 LVX786436:LVZ786436 MFT786436:MFV786436 MPP786436:MPR786436 MZL786436:MZN786436 NJH786436:NJJ786436 NTD786436:NTF786436 OCZ786436:ODB786436 OMV786436:OMX786436 OWR786436:OWT786436 PGN786436:PGP786436 PQJ786436:PQL786436 QAF786436:QAH786436 QKB786436:QKD786436 QTX786436:QTZ786436 RDT786436:RDV786436 RNP786436:RNR786436 RXL786436:RXN786436 SHH786436:SHJ786436 SRD786436:SRF786436 TAZ786436:TBB786436 TKV786436:TKX786436 TUR786436:TUT786436 UEN786436:UEP786436 UOJ786436:UOL786436 UYF786436:UYH786436 VIB786436:VID786436 VRX786436:VRZ786436 WBT786436:WBV786436 WLP786436:WLR786436 WVL786436:WVN786436 D851972:F851972 IZ851972:JB851972 SV851972:SX851972 ACR851972:ACT851972 AMN851972:AMP851972 AWJ851972:AWL851972 BGF851972:BGH851972 BQB851972:BQD851972 BZX851972:BZZ851972 CJT851972:CJV851972 CTP851972:CTR851972 DDL851972:DDN851972 DNH851972:DNJ851972 DXD851972:DXF851972 EGZ851972:EHB851972 EQV851972:EQX851972 FAR851972:FAT851972 FKN851972:FKP851972 FUJ851972:FUL851972 GEF851972:GEH851972 GOB851972:GOD851972 GXX851972:GXZ851972 HHT851972:HHV851972 HRP851972:HRR851972 IBL851972:IBN851972 ILH851972:ILJ851972 IVD851972:IVF851972 JEZ851972:JFB851972 JOV851972:JOX851972 JYR851972:JYT851972 KIN851972:KIP851972 KSJ851972:KSL851972 LCF851972:LCH851972 LMB851972:LMD851972 LVX851972:LVZ851972 MFT851972:MFV851972 MPP851972:MPR851972 MZL851972:MZN851972 NJH851972:NJJ851972 NTD851972:NTF851972 OCZ851972:ODB851972 OMV851972:OMX851972 OWR851972:OWT851972 PGN851972:PGP851972 PQJ851972:PQL851972 QAF851972:QAH851972 QKB851972:QKD851972 QTX851972:QTZ851972 RDT851972:RDV851972 RNP851972:RNR851972 RXL851972:RXN851972 SHH851972:SHJ851972 SRD851972:SRF851972 TAZ851972:TBB851972 TKV851972:TKX851972 TUR851972:TUT851972 UEN851972:UEP851972 UOJ851972:UOL851972 UYF851972:UYH851972 VIB851972:VID851972 VRX851972:VRZ851972 WBT851972:WBV851972 WLP851972:WLR851972 WVL851972:WVN851972 D917508:F917508 IZ917508:JB917508 SV917508:SX917508 ACR917508:ACT917508 AMN917508:AMP917508 AWJ917508:AWL917508 BGF917508:BGH917508 BQB917508:BQD917508 BZX917508:BZZ917508 CJT917508:CJV917508 CTP917508:CTR917508 DDL917508:DDN917508 DNH917508:DNJ917508 DXD917508:DXF917508 EGZ917508:EHB917508 EQV917508:EQX917508 FAR917508:FAT917508 FKN917508:FKP917508 FUJ917508:FUL917508 GEF917508:GEH917508 GOB917508:GOD917508 GXX917508:GXZ917508 HHT917508:HHV917508 HRP917508:HRR917508 IBL917508:IBN917508 ILH917508:ILJ917508 IVD917508:IVF917508 JEZ917508:JFB917508 JOV917508:JOX917508 JYR917508:JYT917508 KIN917508:KIP917508 KSJ917508:KSL917508 LCF917508:LCH917508 LMB917508:LMD917508 LVX917508:LVZ917508 MFT917508:MFV917508 MPP917508:MPR917508 MZL917508:MZN917508 NJH917508:NJJ917508 NTD917508:NTF917508 OCZ917508:ODB917508 OMV917508:OMX917508 OWR917508:OWT917508 PGN917508:PGP917508 PQJ917508:PQL917508 QAF917508:QAH917508 QKB917508:QKD917508 QTX917508:QTZ917508 RDT917508:RDV917508 RNP917508:RNR917508 RXL917508:RXN917508 SHH917508:SHJ917508 SRD917508:SRF917508 TAZ917508:TBB917508 TKV917508:TKX917508 TUR917508:TUT917508 UEN917508:UEP917508 UOJ917508:UOL917508 UYF917508:UYH917508 VIB917508:VID917508 VRX917508:VRZ917508 WBT917508:WBV917508 WLP917508:WLR917508 WVL917508:WVN917508 D983044:F983044 IZ983044:JB983044 SV983044:SX983044 ACR983044:ACT983044 AMN983044:AMP983044 AWJ983044:AWL983044 BGF983044:BGH983044 BQB983044:BQD983044 BZX983044:BZZ983044 CJT983044:CJV983044 CTP983044:CTR983044 DDL983044:DDN983044 DNH983044:DNJ983044 DXD983044:DXF983044 EGZ983044:EHB983044 EQV983044:EQX983044 FAR983044:FAT983044 FKN983044:FKP983044 FUJ983044:FUL983044 GEF983044:GEH983044 GOB983044:GOD983044 GXX983044:GXZ983044 HHT983044:HHV983044 HRP983044:HRR983044 IBL983044:IBN983044 ILH983044:ILJ983044 IVD983044:IVF983044 JEZ983044:JFB983044 JOV983044:JOX983044 JYR983044:JYT983044 KIN983044:KIP983044 KSJ983044:KSL983044 LCF983044:LCH983044 LMB983044:LMD983044 LVX983044:LVZ983044 MFT983044:MFV983044 MPP983044:MPR983044 MZL983044:MZN983044 NJH983044:NJJ983044 NTD983044:NTF983044 OCZ983044:ODB983044 OMV983044:OMX983044 OWR983044:OWT983044 PGN983044:PGP983044 PQJ983044:PQL983044 QAF983044:QAH983044 QKB983044:QKD983044 QTX983044:QTZ983044 RDT983044:RDV983044 RNP983044:RNR983044 RXL983044:RXN983044 SHH983044:SHJ983044 SRD983044:SRF983044 TAZ983044:TBB983044 TKV983044:TKX983044 TUR983044:TUT983044 UEN983044:UEP983044 UOJ983044:UOL983044 UYF983044:UYH983044 VIB983044:VID983044 VRX983044:VRZ983044 WBT983044:WBV983044 WLP983044:WLR983044 WVL983044:WVN983044"/>
    <dataValidation imeMode="hiragana" allowBlank="1" showInputMessage="1" showErrorMessage="1" sqref="D7:F7 IZ7:JB7 SV7:SX7 ACR7:ACT7 AMN7:AMP7 AWJ7:AWL7 BGF7:BGH7 BQB7:BQD7 BZX7:BZZ7 CJT7:CJV7 CTP7:CTR7 DDL7:DDN7 DNH7:DNJ7 DXD7:DXF7 EGZ7:EHB7 EQV7:EQX7 FAR7:FAT7 FKN7:FKP7 FUJ7:FUL7 GEF7:GEH7 GOB7:GOD7 GXX7:GXZ7 HHT7:HHV7 HRP7:HRR7 IBL7:IBN7 ILH7:ILJ7 IVD7:IVF7 JEZ7:JFB7 JOV7:JOX7 JYR7:JYT7 KIN7:KIP7 KSJ7:KSL7 LCF7:LCH7 LMB7:LMD7 LVX7:LVZ7 MFT7:MFV7 MPP7:MPR7 MZL7:MZN7 NJH7:NJJ7 NTD7:NTF7 OCZ7:ODB7 OMV7:OMX7 OWR7:OWT7 PGN7:PGP7 PQJ7:PQL7 QAF7:QAH7 QKB7:QKD7 QTX7:QTZ7 RDT7:RDV7 RNP7:RNR7 RXL7:RXN7 SHH7:SHJ7 SRD7:SRF7 TAZ7:TBB7 TKV7:TKX7 TUR7:TUT7 UEN7:UEP7 UOJ7:UOL7 UYF7:UYH7 VIB7:VID7 VRX7:VRZ7 WBT7:WBV7 WLP7:WLR7 WVL7:WVN7 D65539:F65539 IZ65539:JB65539 SV65539:SX65539 ACR65539:ACT65539 AMN65539:AMP65539 AWJ65539:AWL65539 BGF65539:BGH65539 BQB65539:BQD65539 BZX65539:BZZ65539 CJT65539:CJV65539 CTP65539:CTR65539 DDL65539:DDN65539 DNH65539:DNJ65539 DXD65539:DXF65539 EGZ65539:EHB65539 EQV65539:EQX65539 FAR65539:FAT65539 FKN65539:FKP65539 FUJ65539:FUL65539 GEF65539:GEH65539 GOB65539:GOD65539 GXX65539:GXZ65539 HHT65539:HHV65539 HRP65539:HRR65539 IBL65539:IBN65539 ILH65539:ILJ65539 IVD65539:IVF65539 JEZ65539:JFB65539 JOV65539:JOX65539 JYR65539:JYT65539 KIN65539:KIP65539 KSJ65539:KSL65539 LCF65539:LCH65539 LMB65539:LMD65539 LVX65539:LVZ65539 MFT65539:MFV65539 MPP65539:MPR65539 MZL65539:MZN65539 NJH65539:NJJ65539 NTD65539:NTF65539 OCZ65539:ODB65539 OMV65539:OMX65539 OWR65539:OWT65539 PGN65539:PGP65539 PQJ65539:PQL65539 QAF65539:QAH65539 QKB65539:QKD65539 QTX65539:QTZ65539 RDT65539:RDV65539 RNP65539:RNR65539 RXL65539:RXN65539 SHH65539:SHJ65539 SRD65539:SRF65539 TAZ65539:TBB65539 TKV65539:TKX65539 TUR65539:TUT65539 UEN65539:UEP65539 UOJ65539:UOL65539 UYF65539:UYH65539 VIB65539:VID65539 VRX65539:VRZ65539 WBT65539:WBV65539 WLP65539:WLR65539 WVL65539:WVN65539 D131075:F131075 IZ131075:JB131075 SV131075:SX131075 ACR131075:ACT131075 AMN131075:AMP131075 AWJ131075:AWL131075 BGF131075:BGH131075 BQB131075:BQD131075 BZX131075:BZZ131075 CJT131075:CJV131075 CTP131075:CTR131075 DDL131075:DDN131075 DNH131075:DNJ131075 DXD131075:DXF131075 EGZ131075:EHB131075 EQV131075:EQX131075 FAR131075:FAT131075 FKN131075:FKP131075 FUJ131075:FUL131075 GEF131075:GEH131075 GOB131075:GOD131075 GXX131075:GXZ131075 HHT131075:HHV131075 HRP131075:HRR131075 IBL131075:IBN131075 ILH131075:ILJ131075 IVD131075:IVF131075 JEZ131075:JFB131075 JOV131075:JOX131075 JYR131075:JYT131075 KIN131075:KIP131075 KSJ131075:KSL131075 LCF131075:LCH131075 LMB131075:LMD131075 LVX131075:LVZ131075 MFT131075:MFV131075 MPP131075:MPR131075 MZL131075:MZN131075 NJH131075:NJJ131075 NTD131075:NTF131075 OCZ131075:ODB131075 OMV131075:OMX131075 OWR131075:OWT131075 PGN131075:PGP131075 PQJ131075:PQL131075 QAF131075:QAH131075 QKB131075:QKD131075 QTX131075:QTZ131075 RDT131075:RDV131075 RNP131075:RNR131075 RXL131075:RXN131075 SHH131075:SHJ131075 SRD131075:SRF131075 TAZ131075:TBB131075 TKV131075:TKX131075 TUR131075:TUT131075 UEN131075:UEP131075 UOJ131075:UOL131075 UYF131075:UYH131075 VIB131075:VID131075 VRX131075:VRZ131075 WBT131075:WBV131075 WLP131075:WLR131075 WVL131075:WVN131075 D196611:F196611 IZ196611:JB196611 SV196611:SX196611 ACR196611:ACT196611 AMN196611:AMP196611 AWJ196611:AWL196611 BGF196611:BGH196611 BQB196611:BQD196611 BZX196611:BZZ196611 CJT196611:CJV196611 CTP196611:CTR196611 DDL196611:DDN196611 DNH196611:DNJ196611 DXD196611:DXF196611 EGZ196611:EHB196611 EQV196611:EQX196611 FAR196611:FAT196611 FKN196611:FKP196611 FUJ196611:FUL196611 GEF196611:GEH196611 GOB196611:GOD196611 GXX196611:GXZ196611 HHT196611:HHV196611 HRP196611:HRR196611 IBL196611:IBN196611 ILH196611:ILJ196611 IVD196611:IVF196611 JEZ196611:JFB196611 JOV196611:JOX196611 JYR196611:JYT196611 KIN196611:KIP196611 KSJ196611:KSL196611 LCF196611:LCH196611 LMB196611:LMD196611 LVX196611:LVZ196611 MFT196611:MFV196611 MPP196611:MPR196611 MZL196611:MZN196611 NJH196611:NJJ196611 NTD196611:NTF196611 OCZ196611:ODB196611 OMV196611:OMX196611 OWR196611:OWT196611 PGN196611:PGP196611 PQJ196611:PQL196611 QAF196611:QAH196611 QKB196611:QKD196611 QTX196611:QTZ196611 RDT196611:RDV196611 RNP196611:RNR196611 RXL196611:RXN196611 SHH196611:SHJ196611 SRD196611:SRF196611 TAZ196611:TBB196611 TKV196611:TKX196611 TUR196611:TUT196611 UEN196611:UEP196611 UOJ196611:UOL196611 UYF196611:UYH196611 VIB196611:VID196611 VRX196611:VRZ196611 WBT196611:WBV196611 WLP196611:WLR196611 WVL196611:WVN196611 D262147:F262147 IZ262147:JB262147 SV262147:SX262147 ACR262147:ACT262147 AMN262147:AMP262147 AWJ262147:AWL262147 BGF262147:BGH262147 BQB262147:BQD262147 BZX262147:BZZ262147 CJT262147:CJV262147 CTP262147:CTR262147 DDL262147:DDN262147 DNH262147:DNJ262147 DXD262147:DXF262147 EGZ262147:EHB262147 EQV262147:EQX262147 FAR262147:FAT262147 FKN262147:FKP262147 FUJ262147:FUL262147 GEF262147:GEH262147 GOB262147:GOD262147 GXX262147:GXZ262147 HHT262147:HHV262147 HRP262147:HRR262147 IBL262147:IBN262147 ILH262147:ILJ262147 IVD262147:IVF262147 JEZ262147:JFB262147 JOV262147:JOX262147 JYR262147:JYT262147 KIN262147:KIP262147 KSJ262147:KSL262147 LCF262147:LCH262147 LMB262147:LMD262147 LVX262147:LVZ262147 MFT262147:MFV262147 MPP262147:MPR262147 MZL262147:MZN262147 NJH262147:NJJ262147 NTD262147:NTF262147 OCZ262147:ODB262147 OMV262147:OMX262147 OWR262147:OWT262147 PGN262147:PGP262147 PQJ262147:PQL262147 QAF262147:QAH262147 QKB262147:QKD262147 QTX262147:QTZ262147 RDT262147:RDV262147 RNP262147:RNR262147 RXL262147:RXN262147 SHH262147:SHJ262147 SRD262147:SRF262147 TAZ262147:TBB262147 TKV262147:TKX262147 TUR262147:TUT262147 UEN262147:UEP262147 UOJ262147:UOL262147 UYF262147:UYH262147 VIB262147:VID262147 VRX262147:VRZ262147 WBT262147:WBV262147 WLP262147:WLR262147 WVL262147:WVN262147 D327683:F327683 IZ327683:JB327683 SV327683:SX327683 ACR327683:ACT327683 AMN327683:AMP327683 AWJ327683:AWL327683 BGF327683:BGH327683 BQB327683:BQD327683 BZX327683:BZZ327683 CJT327683:CJV327683 CTP327683:CTR327683 DDL327683:DDN327683 DNH327683:DNJ327683 DXD327683:DXF327683 EGZ327683:EHB327683 EQV327683:EQX327683 FAR327683:FAT327683 FKN327683:FKP327683 FUJ327683:FUL327683 GEF327683:GEH327683 GOB327683:GOD327683 GXX327683:GXZ327683 HHT327683:HHV327683 HRP327683:HRR327683 IBL327683:IBN327683 ILH327683:ILJ327683 IVD327683:IVF327683 JEZ327683:JFB327683 JOV327683:JOX327683 JYR327683:JYT327683 KIN327683:KIP327683 KSJ327683:KSL327683 LCF327683:LCH327683 LMB327683:LMD327683 LVX327683:LVZ327683 MFT327683:MFV327683 MPP327683:MPR327683 MZL327683:MZN327683 NJH327683:NJJ327683 NTD327683:NTF327683 OCZ327683:ODB327683 OMV327683:OMX327683 OWR327683:OWT327683 PGN327683:PGP327683 PQJ327683:PQL327683 QAF327683:QAH327683 QKB327683:QKD327683 QTX327683:QTZ327683 RDT327683:RDV327683 RNP327683:RNR327683 RXL327683:RXN327683 SHH327683:SHJ327683 SRD327683:SRF327683 TAZ327683:TBB327683 TKV327683:TKX327683 TUR327683:TUT327683 UEN327683:UEP327683 UOJ327683:UOL327683 UYF327683:UYH327683 VIB327683:VID327683 VRX327683:VRZ327683 WBT327683:WBV327683 WLP327683:WLR327683 WVL327683:WVN327683 D393219:F393219 IZ393219:JB393219 SV393219:SX393219 ACR393219:ACT393219 AMN393219:AMP393219 AWJ393219:AWL393219 BGF393219:BGH393219 BQB393219:BQD393219 BZX393219:BZZ393219 CJT393219:CJV393219 CTP393219:CTR393219 DDL393219:DDN393219 DNH393219:DNJ393219 DXD393219:DXF393219 EGZ393219:EHB393219 EQV393219:EQX393219 FAR393219:FAT393219 FKN393219:FKP393219 FUJ393219:FUL393219 GEF393219:GEH393219 GOB393219:GOD393219 GXX393219:GXZ393219 HHT393219:HHV393219 HRP393219:HRR393219 IBL393219:IBN393219 ILH393219:ILJ393219 IVD393219:IVF393219 JEZ393219:JFB393219 JOV393219:JOX393219 JYR393219:JYT393219 KIN393219:KIP393219 KSJ393219:KSL393219 LCF393219:LCH393219 LMB393219:LMD393219 LVX393219:LVZ393219 MFT393219:MFV393219 MPP393219:MPR393219 MZL393219:MZN393219 NJH393219:NJJ393219 NTD393219:NTF393219 OCZ393219:ODB393219 OMV393219:OMX393219 OWR393219:OWT393219 PGN393219:PGP393219 PQJ393219:PQL393219 QAF393219:QAH393219 QKB393219:QKD393219 QTX393219:QTZ393219 RDT393219:RDV393219 RNP393219:RNR393219 RXL393219:RXN393219 SHH393219:SHJ393219 SRD393219:SRF393219 TAZ393219:TBB393219 TKV393219:TKX393219 TUR393219:TUT393219 UEN393219:UEP393219 UOJ393219:UOL393219 UYF393219:UYH393219 VIB393219:VID393219 VRX393219:VRZ393219 WBT393219:WBV393219 WLP393219:WLR393219 WVL393219:WVN393219 D458755:F458755 IZ458755:JB458755 SV458755:SX458755 ACR458755:ACT458755 AMN458755:AMP458755 AWJ458755:AWL458755 BGF458755:BGH458755 BQB458755:BQD458755 BZX458755:BZZ458755 CJT458755:CJV458755 CTP458755:CTR458755 DDL458755:DDN458755 DNH458755:DNJ458755 DXD458755:DXF458755 EGZ458755:EHB458755 EQV458755:EQX458755 FAR458755:FAT458755 FKN458755:FKP458755 FUJ458755:FUL458755 GEF458755:GEH458755 GOB458755:GOD458755 GXX458755:GXZ458755 HHT458755:HHV458755 HRP458755:HRR458755 IBL458755:IBN458755 ILH458755:ILJ458755 IVD458755:IVF458755 JEZ458755:JFB458755 JOV458755:JOX458755 JYR458755:JYT458755 KIN458755:KIP458755 KSJ458755:KSL458755 LCF458755:LCH458755 LMB458755:LMD458755 LVX458755:LVZ458755 MFT458755:MFV458755 MPP458755:MPR458755 MZL458755:MZN458755 NJH458755:NJJ458755 NTD458755:NTF458755 OCZ458755:ODB458755 OMV458755:OMX458755 OWR458755:OWT458755 PGN458755:PGP458755 PQJ458755:PQL458755 QAF458755:QAH458755 QKB458755:QKD458755 QTX458755:QTZ458755 RDT458755:RDV458755 RNP458755:RNR458755 RXL458755:RXN458755 SHH458755:SHJ458755 SRD458755:SRF458755 TAZ458755:TBB458755 TKV458755:TKX458755 TUR458755:TUT458755 UEN458755:UEP458755 UOJ458755:UOL458755 UYF458755:UYH458755 VIB458755:VID458755 VRX458755:VRZ458755 WBT458755:WBV458755 WLP458755:WLR458755 WVL458755:WVN458755 D524291:F524291 IZ524291:JB524291 SV524291:SX524291 ACR524291:ACT524291 AMN524291:AMP524291 AWJ524291:AWL524291 BGF524291:BGH524291 BQB524291:BQD524291 BZX524291:BZZ524291 CJT524291:CJV524291 CTP524291:CTR524291 DDL524291:DDN524291 DNH524291:DNJ524291 DXD524291:DXF524291 EGZ524291:EHB524291 EQV524291:EQX524291 FAR524291:FAT524291 FKN524291:FKP524291 FUJ524291:FUL524291 GEF524291:GEH524291 GOB524291:GOD524291 GXX524291:GXZ524291 HHT524291:HHV524291 HRP524291:HRR524291 IBL524291:IBN524291 ILH524291:ILJ524291 IVD524291:IVF524291 JEZ524291:JFB524291 JOV524291:JOX524291 JYR524291:JYT524291 KIN524291:KIP524291 KSJ524291:KSL524291 LCF524291:LCH524291 LMB524291:LMD524291 LVX524291:LVZ524291 MFT524291:MFV524291 MPP524291:MPR524291 MZL524291:MZN524291 NJH524291:NJJ524291 NTD524291:NTF524291 OCZ524291:ODB524291 OMV524291:OMX524291 OWR524291:OWT524291 PGN524291:PGP524291 PQJ524291:PQL524291 QAF524291:QAH524291 QKB524291:QKD524291 QTX524291:QTZ524291 RDT524291:RDV524291 RNP524291:RNR524291 RXL524291:RXN524291 SHH524291:SHJ524291 SRD524291:SRF524291 TAZ524291:TBB524291 TKV524291:TKX524291 TUR524291:TUT524291 UEN524291:UEP524291 UOJ524291:UOL524291 UYF524291:UYH524291 VIB524291:VID524291 VRX524291:VRZ524291 WBT524291:WBV524291 WLP524291:WLR524291 WVL524291:WVN524291 D589827:F589827 IZ589827:JB589827 SV589827:SX589827 ACR589827:ACT589827 AMN589827:AMP589827 AWJ589827:AWL589827 BGF589827:BGH589827 BQB589827:BQD589827 BZX589827:BZZ589827 CJT589827:CJV589827 CTP589827:CTR589827 DDL589827:DDN589827 DNH589827:DNJ589827 DXD589827:DXF589827 EGZ589827:EHB589827 EQV589827:EQX589827 FAR589827:FAT589827 FKN589827:FKP589827 FUJ589827:FUL589827 GEF589827:GEH589827 GOB589827:GOD589827 GXX589827:GXZ589827 HHT589827:HHV589827 HRP589827:HRR589827 IBL589827:IBN589827 ILH589827:ILJ589827 IVD589827:IVF589827 JEZ589827:JFB589827 JOV589827:JOX589827 JYR589827:JYT589827 KIN589827:KIP589827 KSJ589827:KSL589827 LCF589827:LCH589827 LMB589827:LMD589827 LVX589827:LVZ589827 MFT589827:MFV589827 MPP589827:MPR589827 MZL589827:MZN589827 NJH589827:NJJ589827 NTD589827:NTF589827 OCZ589827:ODB589827 OMV589827:OMX589827 OWR589827:OWT589827 PGN589827:PGP589827 PQJ589827:PQL589827 QAF589827:QAH589827 QKB589827:QKD589827 QTX589827:QTZ589827 RDT589827:RDV589827 RNP589827:RNR589827 RXL589827:RXN589827 SHH589827:SHJ589827 SRD589827:SRF589827 TAZ589827:TBB589827 TKV589827:TKX589827 TUR589827:TUT589827 UEN589827:UEP589827 UOJ589827:UOL589827 UYF589827:UYH589827 VIB589827:VID589827 VRX589827:VRZ589827 WBT589827:WBV589827 WLP589827:WLR589827 WVL589827:WVN589827 D655363:F655363 IZ655363:JB655363 SV655363:SX655363 ACR655363:ACT655363 AMN655363:AMP655363 AWJ655363:AWL655363 BGF655363:BGH655363 BQB655363:BQD655363 BZX655363:BZZ655363 CJT655363:CJV655363 CTP655363:CTR655363 DDL655363:DDN655363 DNH655363:DNJ655363 DXD655363:DXF655363 EGZ655363:EHB655363 EQV655363:EQX655363 FAR655363:FAT655363 FKN655363:FKP655363 FUJ655363:FUL655363 GEF655363:GEH655363 GOB655363:GOD655363 GXX655363:GXZ655363 HHT655363:HHV655363 HRP655363:HRR655363 IBL655363:IBN655363 ILH655363:ILJ655363 IVD655363:IVF655363 JEZ655363:JFB655363 JOV655363:JOX655363 JYR655363:JYT655363 KIN655363:KIP655363 KSJ655363:KSL655363 LCF655363:LCH655363 LMB655363:LMD655363 LVX655363:LVZ655363 MFT655363:MFV655363 MPP655363:MPR655363 MZL655363:MZN655363 NJH655363:NJJ655363 NTD655363:NTF655363 OCZ655363:ODB655363 OMV655363:OMX655363 OWR655363:OWT655363 PGN655363:PGP655363 PQJ655363:PQL655363 QAF655363:QAH655363 QKB655363:QKD655363 QTX655363:QTZ655363 RDT655363:RDV655363 RNP655363:RNR655363 RXL655363:RXN655363 SHH655363:SHJ655363 SRD655363:SRF655363 TAZ655363:TBB655363 TKV655363:TKX655363 TUR655363:TUT655363 UEN655363:UEP655363 UOJ655363:UOL655363 UYF655363:UYH655363 VIB655363:VID655363 VRX655363:VRZ655363 WBT655363:WBV655363 WLP655363:WLR655363 WVL655363:WVN655363 D720899:F720899 IZ720899:JB720899 SV720899:SX720899 ACR720899:ACT720899 AMN720899:AMP720899 AWJ720899:AWL720899 BGF720899:BGH720899 BQB720899:BQD720899 BZX720899:BZZ720899 CJT720899:CJV720899 CTP720899:CTR720899 DDL720899:DDN720899 DNH720899:DNJ720899 DXD720899:DXF720899 EGZ720899:EHB720899 EQV720899:EQX720899 FAR720899:FAT720899 FKN720899:FKP720899 FUJ720899:FUL720899 GEF720899:GEH720899 GOB720899:GOD720899 GXX720899:GXZ720899 HHT720899:HHV720899 HRP720899:HRR720899 IBL720899:IBN720899 ILH720899:ILJ720899 IVD720899:IVF720899 JEZ720899:JFB720899 JOV720899:JOX720899 JYR720899:JYT720899 KIN720899:KIP720899 KSJ720899:KSL720899 LCF720899:LCH720899 LMB720899:LMD720899 LVX720899:LVZ720899 MFT720899:MFV720899 MPP720899:MPR720899 MZL720899:MZN720899 NJH720899:NJJ720899 NTD720899:NTF720899 OCZ720899:ODB720899 OMV720899:OMX720899 OWR720899:OWT720899 PGN720899:PGP720899 PQJ720899:PQL720899 QAF720899:QAH720899 QKB720899:QKD720899 QTX720899:QTZ720899 RDT720899:RDV720899 RNP720899:RNR720899 RXL720899:RXN720899 SHH720899:SHJ720899 SRD720899:SRF720899 TAZ720899:TBB720899 TKV720899:TKX720899 TUR720899:TUT720899 UEN720899:UEP720899 UOJ720899:UOL720899 UYF720899:UYH720899 VIB720899:VID720899 VRX720899:VRZ720899 WBT720899:WBV720899 WLP720899:WLR720899 WVL720899:WVN720899 D786435:F786435 IZ786435:JB786435 SV786435:SX786435 ACR786435:ACT786435 AMN786435:AMP786435 AWJ786435:AWL786435 BGF786435:BGH786435 BQB786435:BQD786435 BZX786435:BZZ786435 CJT786435:CJV786435 CTP786435:CTR786435 DDL786435:DDN786435 DNH786435:DNJ786435 DXD786435:DXF786435 EGZ786435:EHB786435 EQV786435:EQX786435 FAR786435:FAT786435 FKN786435:FKP786435 FUJ786435:FUL786435 GEF786435:GEH786435 GOB786435:GOD786435 GXX786435:GXZ786435 HHT786435:HHV786435 HRP786435:HRR786435 IBL786435:IBN786435 ILH786435:ILJ786435 IVD786435:IVF786435 JEZ786435:JFB786435 JOV786435:JOX786435 JYR786435:JYT786435 KIN786435:KIP786435 KSJ786435:KSL786435 LCF786435:LCH786435 LMB786435:LMD786435 LVX786435:LVZ786435 MFT786435:MFV786435 MPP786435:MPR786435 MZL786435:MZN786435 NJH786435:NJJ786435 NTD786435:NTF786435 OCZ786435:ODB786435 OMV786435:OMX786435 OWR786435:OWT786435 PGN786435:PGP786435 PQJ786435:PQL786435 QAF786435:QAH786435 QKB786435:QKD786435 QTX786435:QTZ786435 RDT786435:RDV786435 RNP786435:RNR786435 RXL786435:RXN786435 SHH786435:SHJ786435 SRD786435:SRF786435 TAZ786435:TBB786435 TKV786435:TKX786435 TUR786435:TUT786435 UEN786435:UEP786435 UOJ786435:UOL786435 UYF786435:UYH786435 VIB786435:VID786435 VRX786435:VRZ786435 WBT786435:WBV786435 WLP786435:WLR786435 WVL786435:WVN786435 D851971:F851971 IZ851971:JB851971 SV851971:SX851971 ACR851971:ACT851971 AMN851971:AMP851971 AWJ851971:AWL851971 BGF851971:BGH851971 BQB851971:BQD851971 BZX851971:BZZ851971 CJT851971:CJV851971 CTP851971:CTR851971 DDL851971:DDN851971 DNH851971:DNJ851971 DXD851971:DXF851971 EGZ851971:EHB851971 EQV851971:EQX851971 FAR851971:FAT851971 FKN851971:FKP851971 FUJ851971:FUL851971 GEF851971:GEH851971 GOB851971:GOD851971 GXX851971:GXZ851971 HHT851971:HHV851971 HRP851971:HRR851971 IBL851971:IBN851971 ILH851971:ILJ851971 IVD851971:IVF851971 JEZ851971:JFB851971 JOV851971:JOX851971 JYR851971:JYT851971 KIN851971:KIP851971 KSJ851971:KSL851971 LCF851971:LCH851971 LMB851971:LMD851971 LVX851971:LVZ851971 MFT851971:MFV851971 MPP851971:MPR851971 MZL851971:MZN851971 NJH851971:NJJ851971 NTD851971:NTF851971 OCZ851971:ODB851971 OMV851971:OMX851971 OWR851971:OWT851971 PGN851971:PGP851971 PQJ851971:PQL851971 QAF851971:QAH851971 QKB851971:QKD851971 QTX851971:QTZ851971 RDT851971:RDV851971 RNP851971:RNR851971 RXL851971:RXN851971 SHH851971:SHJ851971 SRD851971:SRF851971 TAZ851971:TBB851971 TKV851971:TKX851971 TUR851971:TUT851971 UEN851971:UEP851971 UOJ851971:UOL851971 UYF851971:UYH851971 VIB851971:VID851971 VRX851971:VRZ851971 WBT851971:WBV851971 WLP851971:WLR851971 WVL851971:WVN851971 D917507:F917507 IZ917507:JB917507 SV917507:SX917507 ACR917507:ACT917507 AMN917507:AMP917507 AWJ917507:AWL917507 BGF917507:BGH917507 BQB917507:BQD917507 BZX917507:BZZ917507 CJT917507:CJV917507 CTP917507:CTR917507 DDL917507:DDN917507 DNH917507:DNJ917507 DXD917507:DXF917507 EGZ917507:EHB917507 EQV917507:EQX917507 FAR917507:FAT917507 FKN917507:FKP917507 FUJ917507:FUL917507 GEF917507:GEH917507 GOB917507:GOD917507 GXX917507:GXZ917507 HHT917507:HHV917507 HRP917507:HRR917507 IBL917507:IBN917507 ILH917507:ILJ917507 IVD917507:IVF917507 JEZ917507:JFB917507 JOV917507:JOX917507 JYR917507:JYT917507 KIN917507:KIP917507 KSJ917507:KSL917507 LCF917507:LCH917507 LMB917507:LMD917507 LVX917507:LVZ917507 MFT917507:MFV917507 MPP917507:MPR917507 MZL917507:MZN917507 NJH917507:NJJ917507 NTD917507:NTF917507 OCZ917507:ODB917507 OMV917507:OMX917507 OWR917507:OWT917507 PGN917507:PGP917507 PQJ917507:PQL917507 QAF917507:QAH917507 QKB917507:QKD917507 QTX917507:QTZ917507 RDT917507:RDV917507 RNP917507:RNR917507 RXL917507:RXN917507 SHH917507:SHJ917507 SRD917507:SRF917507 TAZ917507:TBB917507 TKV917507:TKX917507 TUR917507:TUT917507 UEN917507:UEP917507 UOJ917507:UOL917507 UYF917507:UYH917507 VIB917507:VID917507 VRX917507:VRZ917507 WBT917507:WBV917507 WLP917507:WLR917507 WVL917507:WVN917507 D983043:F983043 IZ983043:JB983043 SV983043:SX983043 ACR983043:ACT983043 AMN983043:AMP983043 AWJ983043:AWL983043 BGF983043:BGH983043 BQB983043:BQD983043 BZX983043:BZZ983043 CJT983043:CJV983043 CTP983043:CTR983043 DDL983043:DDN983043 DNH983043:DNJ983043 DXD983043:DXF983043 EGZ983043:EHB983043 EQV983043:EQX983043 FAR983043:FAT983043 FKN983043:FKP983043 FUJ983043:FUL983043 GEF983043:GEH983043 GOB983043:GOD983043 GXX983043:GXZ983043 HHT983043:HHV983043 HRP983043:HRR983043 IBL983043:IBN983043 ILH983043:ILJ983043 IVD983043:IVF983043 JEZ983043:JFB983043 JOV983043:JOX983043 JYR983043:JYT983043 KIN983043:KIP983043 KSJ983043:KSL983043 LCF983043:LCH983043 LMB983043:LMD983043 LVX983043:LVZ983043 MFT983043:MFV983043 MPP983043:MPR983043 MZL983043:MZN983043 NJH983043:NJJ983043 NTD983043:NTF983043 OCZ983043:ODB983043 OMV983043:OMX983043 OWR983043:OWT983043 PGN983043:PGP983043 PQJ983043:PQL983043 QAF983043:QAH983043 QKB983043:QKD983043 QTX983043:QTZ983043 RDT983043:RDV983043 RNP983043:RNR983043 RXL983043:RXN983043 SHH983043:SHJ983043 SRD983043:SRF983043 TAZ983043:TBB983043 TKV983043:TKX983043 TUR983043:TUT983043 UEN983043:UEP983043 UOJ983043:UOL983043 UYF983043:UYH983043 VIB983043:VID983043 VRX983043:VRZ983043 WBT983043:WBV983043 WLP983043:WLR983043 WVL983043:WVN983043"/>
    <dataValidation imeMode="halfKatakana" allowBlank="1" showInputMessage="1" showErrorMessage="1" sqref="D6:F6 IZ6:JB6 SV6:SX6 ACR6:ACT6 AMN6:AMP6 AWJ6:AWL6 BGF6:BGH6 BQB6:BQD6 BZX6:BZZ6 CJT6:CJV6 CTP6:CTR6 DDL6:DDN6 DNH6:DNJ6 DXD6:DXF6 EGZ6:EHB6 EQV6:EQX6 FAR6:FAT6 FKN6:FKP6 FUJ6:FUL6 GEF6:GEH6 GOB6:GOD6 GXX6:GXZ6 HHT6:HHV6 HRP6:HRR6 IBL6:IBN6 ILH6:ILJ6 IVD6:IVF6 JEZ6:JFB6 JOV6:JOX6 JYR6:JYT6 KIN6:KIP6 KSJ6:KSL6 LCF6:LCH6 LMB6:LMD6 LVX6:LVZ6 MFT6:MFV6 MPP6:MPR6 MZL6:MZN6 NJH6:NJJ6 NTD6:NTF6 OCZ6:ODB6 OMV6:OMX6 OWR6:OWT6 PGN6:PGP6 PQJ6:PQL6 QAF6:QAH6 QKB6:QKD6 QTX6:QTZ6 RDT6:RDV6 RNP6:RNR6 RXL6:RXN6 SHH6:SHJ6 SRD6:SRF6 TAZ6:TBB6 TKV6:TKX6 TUR6:TUT6 UEN6:UEP6 UOJ6:UOL6 UYF6:UYH6 VIB6:VID6 VRX6:VRZ6 WBT6:WBV6 WLP6:WLR6 WVL6:WVN6 D65538:F65538 IZ65538:JB65538 SV65538:SX65538 ACR65538:ACT65538 AMN65538:AMP65538 AWJ65538:AWL65538 BGF65538:BGH65538 BQB65538:BQD65538 BZX65538:BZZ65538 CJT65538:CJV65538 CTP65538:CTR65538 DDL65538:DDN65538 DNH65538:DNJ65538 DXD65538:DXF65538 EGZ65538:EHB65538 EQV65538:EQX65538 FAR65538:FAT65538 FKN65538:FKP65538 FUJ65538:FUL65538 GEF65538:GEH65538 GOB65538:GOD65538 GXX65538:GXZ65538 HHT65538:HHV65538 HRP65538:HRR65538 IBL65538:IBN65538 ILH65538:ILJ65538 IVD65538:IVF65538 JEZ65538:JFB65538 JOV65538:JOX65538 JYR65538:JYT65538 KIN65538:KIP65538 KSJ65538:KSL65538 LCF65538:LCH65538 LMB65538:LMD65538 LVX65538:LVZ65538 MFT65538:MFV65538 MPP65538:MPR65538 MZL65538:MZN65538 NJH65538:NJJ65538 NTD65538:NTF65538 OCZ65538:ODB65538 OMV65538:OMX65538 OWR65538:OWT65538 PGN65538:PGP65538 PQJ65538:PQL65538 QAF65538:QAH65538 QKB65538:QKD65538 QTX65538:QTZ65538 RDT65538:RDV65538 RNP65538:RNR65538 RXL65538:RXN65538 SHH65538:SHJ65538 SRD65538:SRF65538 TAZ65538:TBB65538 TKV65538:TKX65538 TUR65538:TUT65538 UEN65538:UEP65538 UOJ65538:UOL65538 UYF65538:UYH65538 VIB65538:VID65538 VRX65538:VRZ65538 WBT65538:WBV65538 WLP65538:WLR65538 WVL65538:WVN65538 D131074:F131074 IZ131074:JB131074 SV131074:SX131074 ACR131074:ACT131074 AMN131074:AMP131074 AWJ131074:AWL131074 BGF131074:BGH131074 BQB131074:BQD131074 BZX131074:BZZ131074 CJT131074:CJV131074 CTP131074:CTR131074 DDL131074:DDN131074 DNH131074:DNJ131074 DXD131074:DXF131074 EGZ131074:EHB131074 EQV131074:EQX131074 FAR131074:FAT131074 FKN131074:FKP131074 FUJ131074:FUL131074 GEF131074:GEH131074 GOB131074:GOD131074 GXX131074:GXZ131074 HHT131074:HHV131074 HRP131074:HRR131074 IBL131074:IBN131074 ILH131074:ILJ131074 IVD131074:IVF131074 JEZ131074:JFB131074 JOV131074:JOX131074 JYR131074:JYT131074 KIN131074:KIP131074 KSJ131074:KSL131074 LCF131074:LCH131074 LMB131074:LMD131074 LVX131074:LVZ131074 MFT131074:MFV131074 MPP131074:MPR131074 MZL131074:MZN131074 NJH131074:NJJ131074 NTD131074:NTF131074 OCZ131074:ODB131074 OMV131074:OMX131074 OWR131074:OWT131074 PGN131074:PGP131074 PQJ131074:PQL131074 QAF131074:QAH131074 QKB131074:QKD131074 QTX131074:QTZ131074 RDT131074:RDV131074 RNP131074:RNR131074 RXL131074:RXN131074 SHH131074:SHJ131074 SRD131074:SRF131074 TAZ131074:TBB131074 TKV131074:TKX131074 TUR131074:TUT131074 UEN131074:UEP131074 UOJ131074:UOL131074 UYF131074:UYH131074 VIB131074:VID131074 VRX131074:VRZ131074 WBT131074:WBV131074 WLP131074:WLR131074 WVL131074:WVN131074 D196610:F196610 IZ196610:JB196610 SV196610:SX196610 ACR196610:ACT196610 AMN196610:AMP196610 AWJ196610:AWL196610 BGF196610:BGH196610 BQB196610:BQD196610 BZX196610:BZZ196610 CJT196610:CJV196610 CTP196610:CTR196610 DDL196610:DDN196610 DNH196610:DNJ196610 DXD196610:DXF196610 EGZ196610:EHB196610 EQV196610:EQX196610 FAR196610:FAT196610 FKN196610:FKP196610 FUJ196610:FUL196610 GEF196610:GEH196610 GOB196610:GOD196610 GXX196610:GXZ196610 HHT196610:HHV196610 HRP196610:HRR196610 IBL196610:IBN196610 ILH196610:ILJ196610 IVD196610:IVF196610 JEZ196610:JFB196610 JOV196610:JOX196610 JYR196610:JYT196610 KIN196610:KIP196610 KSJ196610:KSL196610 LCF196610:LCH196610 LMB196610:LMD196610 LVX196610:LVZ196610 MFT196610:MFV196610 MPP196610:MPR196610 MZL196610:MZN196610 NJH196610:NJJ196610 NTD196610:NTF196610 OCZ196610:ODB196610 OMV196610:OMX196610 OWR196610:OWT196610 PGN196610:PGP196610 PQJ196610:PQL196610 QAF196610:QAH196610 QKB196610:QKD196610 QTX196610:QTZ196610 RDT196610:RDV196610 RNP196610:RNR196610 RXL196610:RXN196610 SHH196610:SHJ196610 SRD196610:SRF196610 TAZ196610:TBB196610 TKV196610:TKX196610 TUR196610:TUT196610 UEN196610:UEP196610 UOJ196610:UOL196610 UYF196610:UYH196610 VIB196610:VID196610 VRX196610:VRZ196610 WBT196610:WBV196610 WLP196610:WLR196610 WVL196610:WVN196610 D262146:F262146 IZ262146:JB262146 SV262146:SX262146 ACR262146:ACT262146 AMN262146:AMP262146 AWJ262146:AWL262146 BGF262146:BGH262146 BQB262146:BQD262146 BZX262146:BZZ262146 CJT262146:CJV262146 CTP262146:CTR262146 DDL262146:DDN262146 DNH262146:DNJ262146 DXD262146:DXF262146 EGZ262146:EHB262146 EQV262146:EQX262146 FAR262146:FAT262146 FKN262146:FKP262146 FUJ262146:FUL262146 GEF262146:GEH262146 GOB262146:GOD262146 GXX262146:GXZ262146 HHT262146:HHV262146 HRP262146:HRR262146 IBL262146:IBN262146 ILH262146:ILJ262146 IVD262146:IVF262146 JEZ262146:JFB262146 JOV262146:JOX262146 JYR262146:JYT262146 KIN262146:KIP262146 KSJ262146:KSL262146 LCF262146:LCH262146 LMB262146:LMD262146 LVX262146:LVZ262146 MFT262146:MFV262146 MPP262146:MPR262146 MZL262146:MZN262146 NJH262146:NJJ262146 NTD262146:NTF262146 OCZ262146:ODB262146 OMV262146:OMX262146 OWR262146:OWT262146 PGN262146:PGP262146 PQJ262146:PQL262146 QAF262146:QAH262146 QKB262146:QKD262146 QTX262146:QTZ262146 RDT262146:RDV262146 RNP262146:RNR262146 RXL262146:RXN262146 SHH262146:SHJ262146 SRD262146:SRF262146 TAZ262146:TBB262146 TKV262146:TKX262146 TUR262146:TUT262146 UEN262146:UEP262146 UOJ262146:UOL262146 UYF262146:UYH262146 VIB262146:VID262146 VRX262146:VRZ262146 WBT262146:WBV262146 WLP262146:WLR262146 WVL262146:WVN262146 D327682:F327682 IZ327682:JB327682 SV327682:SX327682 ACR327682:ACT327682 AMN327682:AMP327682 AWJ327682:AWL327682 BGF327682:BGH327682 BQB327682:BQD327682 BZX327682:BZZ327682 CJT327682:CJV327682 CTP327682:CTR327682 DDL327682:DDN327682 DNH327682:DNJ327682 DXD327682:DXF327682 EGZ327682:EHB327682 EQV327682:EQX327682 FAR327682:FAT327682 FKN327682:FKP327682 FUJ327682:FUL327682 GEF327682:GEH327682 GOB327682:GOD327682 GXX327682:GXZ327682 HHT327682:HHV327682 HRP327682:HRR327682 IBL327682:IBN327682 ILH327682:ILJ327682 IVD327682:IVF327682 JEZ327682:JFB327682 JOV327682:JOX327682 JYR327682:JYT327682 KIN327682:KIP327682 KSJ327682:KSL327682 LCF327682:LCH327682 LMB327682:LMD327682 LVX327682:LVZ327682 MFT327682:MFV327682 MPP327682:MPR327682 MZL327682:MZN327682 NJH327682:NJJ327682 NTD327682:NTF327682 OCZ327682:ODB327682 OMV327682:OMX327682 OWR327682:OWT327682 PGN327682:PGP327682 PQJ327682:PQL327682 QAF327682:QAH327682 QKB327682:QKD327682 QTX327682:QTZ327682 RDT327682:RDV327682 RNP327682:RNR327682 RXL327682:RXN327682 SHH327682:SHJ327682 SRD327682:SRF327682 TAZ327682:TBB327682 TKV327682:TKX327682 TUR327682:TUT327682 UEN327682:UEP327682 UOJ327682:UOL327682 UYF327682:UYH327682 VIB327682:VID327682 VRX327682:VRZ327682 WBT327682:WBV327682 WLP327682:WLR327682 WVL327682:WVN327682 D393218:F393218 IZ393218:JB393218 SV393218:SX393218 ACR393218:ACT393218 AMN393218:AMP393218 AWJ393218:AWL393218 BGF393218:BGH393218 BQB393218:BQD393218 BZX393218:BZZ393218 CJT393218:CJV393218 CTP393218:CTR393218 DDL393218:DDN393218 DNH393218:DNJ393218 DXD393218:DXF393218 EGZ393218:EHB393218 EQV393218:EQX393218 FAR393218:FAT393218 FKN393218:FKP393218 FUJ393218:FUL393218 GEF393218:GEH393218 GOB393218:GOD393218 GXX393218:GXZ393218 HHT393218:HHV393218 HRP393218:HRR393218 IBL393218:IBN393218 ILH393218:ILJ393218 IVD393218:IVF393218 JEZ393218:JFB393218 JOV393218:JOX393218 JYR393218:JYT393218 KIN393218:KIP393218 KSJ393218:KSL393218 LCF393218:LCH393218 LMB393218:LMD393218 LVX393218:LVZ393218 MFT393218:MFV393218 MPP393218:MPR393218 MZL393218:MZN393218 NJH393218:NJJ393218 NTD393218:NTF393218 OCZ393218:ODB393218 OMV393218:OMX393218 OWR393218:OWT393218 PGN393218:PGP393218 PQJ393218:PQL393218 QAF393218:QAH393218 QKB393218:QKD393218 QTX393218:QTZ393218 RDT393218:RDV393218 RNP393218:RNR393218 RXL393218:RXN393218 SHH393218:SHJ393218 SRD393218:SRF393218 TAZ393218:TBB393218 TKV393218:TKX393218 TUR393218:TUT393218 UEN393218:UEP393218 UOJ393218:UOL393218 UYF393218:UYH393218 VIB393218:VID393218 VRX393218:VRZ393218 WBT393218:WBV393218 WLP393218:WLR393218 WVL393218:WVN393218 D458754:F458754 IZ458754:JB458754 SV458754:SX458754 ACR458754:ACT458754 AMN458754:AMP458754 AWJ458754:AWL458754 BGF458754:BGH458754 BQB458754:BQD458754 BZX458754:BZZ458754 CJT458754:CJV458754 CTP458754:CTR458754 DDL458754:DDN458754 DNH458754:DNJ458754 DXD458754:DXF458754 EGZ458754:EHB458754 EQV458754:EQX458754 FAR458754:FAT458754 FKN458754:FKP458754 FUJ458754:FUL458754 GEF458754:GEH458754 GOB458754:GOD458754 GXX458754:GXZ458754 HHT458754:HHV458754 HRP458754:HRR458754 IBL458754:IBN458754 ILH458754:ILJ458754 IVD458754:IVF458754 JEZ458754:JFB458754 JOV458754:JOX458754 JYR458754:JYT458754 KIN458754:KIP458754 KSJ458754:KSL458754 LCF458754:LCH458754 LMB458754:LMD458754 LVX458754:LVZ458754 MFT458754:MFV458754 MPP458754:MPR458754 MZL458754:MZN458754 NJH458754:NJJ458754 NTD458754:NTF458754 OCZ458754:ODB458754 OMV458754:OMX458754 OWR458754:OWT458754 PGN458754:PGP458754 PQJ458754:PQL458754 QAF458754:QAH458754 QKB458754:QKD458754 QTX458754:QTZ458754 RDT458754:RDV458754 RNP458754:RNR458754 RXL458754:RXN458754 SHH458754:SHJ458754 SRD458754:SRF458754 TAZ458754:TBB458754 TKV458754:TKX458754 TUR458754:TUT458754 UEN458754:UEP458754 UOJ458754:UOL458754 UYF458754:UYH458754 VIB458754:VID458754 VRX458754:VRZ458754 WBT458754:WBV458754 WLP458754:WLR458754 WVL458754:WVN458754 D524290:F524290 IZ524290:JB524290 SV524290:SX524290 ACR524290:ACT524290 AMN524290:AMP524290 AWJ524290:AWL524290 BGF524290:BGH524290 BQB524290:BQD524290 BZX524290:BZZ524290 CJT524290:CJV524290 CTP524290:CTR524290 DDL524290:DDN524290 DNH524290:DNJ524290 DXD524290:DXF524290 EGZ524290:EHB524290 EQV524290:EQX524290 FAR524290:FAT524290 FKN524290:FKP524290 FUJ524290:FUL524290 GEF524290:GEH524290 GOB524290:GOD524290 GXX524290:GXZ524290 HHT524290:HHV524290 HRP524290:HRR524290 IBL524290:IBN524290 ILH524290:ILJ524290 IVD524290:IVF524290 JEZ524290:JFB524290 JOV524290:JOX524290 JYR524290:JYT524290 KIN524290:KIP524290 KSJ524290:KSL524290 LCF524290:LCH524290 LMB524290:LMD524290 LVX524290:LVZ524290 MFT524290:MFV524290 MPP524290:MPR524290 MZL524290:MZN524290 NJH524290:NJJ524290 NTD524290:NTF524290 OCZ524290:ODB524290 OMV524290:OMX524290 OWR524290:OWT524290 PGN524290:PGP524290 PQJ524290:PQL524290 QAF524290:QAH524290 QKB524290:QKD524290 QTX524290:QTZ524290 RDT524290:RDV524290 RNP524290:RNR524290 RXL524290:RXN524290 SHH524290:SHJ524290 SRD524290:SRF524290 TAZ524290:TBB524290 TKV524290:TKX524290 TUR524290:TUT524290 UEN524290:UEP524290 UOJ524290:UOL524290 UYF524290:UYH524290 VIB524290:VID524290 VRX524290:VRZ524290 WBT524290:WBV524290 WLP524290:WLR524290 WVL524290:WVN524290 D589826:F589826 IZ589826:JB589826 SV589826:SX589826 ACR589826:ACT589826 AMN589826:AMP589826 AWJ589826:AWL589826 BGF589826:BGH589826 BQB589826:BQD589826 BZX589826:BZZ589826 CJT589826:CJV589826 CTP589826:CTR589826 DDL589826:DDN589826 DNH589826:DNJ589826 DXD589826:DXF589826 EGZ589826:EHB589826 EQV589826:EQX589826 FAR589826:FAT589826 FKN589826:FKP589826 FUJ589826:FUL589826 GEF589826:GEH589826 GOB589826:GOD589826 GXX589826:GXZ589826 HHT589826:HHV589826 HRP589826:HRR589826 IBL589826:IBN589826 ILH589826:ILJ589826 IVD589826:IVF589826 JEZ589826:JFB589826 JOV589826:JOX589826 JYR589826:JYT589826 KIN589826:KIP589826 KSJ589826:KSL589826 LCF589826:LCH589826 LMB589826:LMD589826 LVX589826:LVZ589826 MFT589826:MFV589826 MPP589826:MPR589826 MZL589826:MZN589826 NJH589826:NJJ589826 NTD589826:NTF589826 OCZ589826:ODB589826 OMV589826:OMX589826 OWR589826:OWT589826 PGN589826:PGP589826 PQJ589826:PQL589826 QAF589826:QAH589826 QKB589826:QKD589826 QTX589826:QTZ589826 RDT589826:RDV589826 RNP589826:RNR589826 RXL589826:RXN589826 SHH589826:SHJ589826 SRD589826:SRF589826 TAZ589826:TBB589826 TKV589826:TKX589826 TUR589826:TUT589826 UEN589826:UEP589826 UOJ589826:UOL589826 UYF589826:UYH589826 VIB589826:VID589826 VRX589826:VRZ589826 WBT589826:WBV589826 WLP589826:WLR589826 WVL589826:WVN589826 D655362:F655362 IZ655362:JB655362 SV655362:SX655362 ACR655362:ACT655362 AMN655362:AMP655362 AWJ655362:AWL655362 BGF655362:BGH655362 BQB655362:BQD655362 BZX655362:BZZ655362 CJT655362:CJV655362 CTP655362:CTR655362 DDL655362:DDN655362 DNH655362:DNJ655362 DXD655362:DXF655362 EGZ655362:EHB655362 EQV655362:EQX655362 FAR655362:FAT655362 FKN655362:FKP655362 FUJ655362:FUL655362 GEF655362:GEH655362 GOB655362:GOD655362 GXX655362:GXZ655362 HHT655362:HHV655362 HRP655362:HRR655362 IBL655362:IBN655362 ILH655362:ILJ655362 IVD655362:IVF655362 JEZ655362:JFB655362 JOV655362:JOX655362 JYR655362:JYT655362 KIN655362:KIP655362 KSJ655362:KSL655362 LCF655362:LCH655362 LMB655362:LMD655362 LVX655362:LVZ655362 MFT655362:MFV655362 MPP655362:MPR655362 MZL655362:MZN655362 NJH655362:NJJ655362 NTD655362:NTF655362 OCZ655362:ODB655362 OMV655362:OMX655362 OWR655362:OWT655362 PGN655362:PGP655362 PQJ655362:PQL655362 QAF655362:QAH655362 QKB655362:QKD655362 QTX655362:QTZ655362 RDT655362:RDV655362 RNP655362:RNR655362 RXL655362:RXN655362 SHH655362:SHJ655362 SRD655362:SRF655362 TAZ655362:TBB655362 TKV655362:TKX655362 TUR655362:TUT655362 UEN655362:UEP655362 UOJ655362:UOL655362 UYF655362:UYH655362 VIB655362:VID655362 VRX655362:VRZ655362 WBT655362:WBV655362 WLP655362:WLR655362 WVL655362:WVN655362 D720898:F720898 IZ720898:JB720898 SV720898:SX720898 ACR720898:ACT720898 AMN720898:AMP720898 AWJ720898:AWL720898 BGF720898:BGH720898 BQB720898:BQD720898 BZX720898:BZZ720898 CJT720898:CJV720898 CTP720898:CTR720898 DDL720898:DDN720898 DNH720898:DNJ720898 DXD720898:DXF720898 EGZ720898:EHB720898 EQV720898:EQX720898 FAR720898:FAT720898 FKN720898:FKP720898 FUJ720898:FUL720898 GEF720898:GEH720898 GOB720898:GOD720898 GXX720898:GXZ720898 HHT720898:HHV720898 HRP720898:HRR720898 IBL720898:IBN720898 ILH720898:ILJ720898 IVD720898:IVF720898 JEZ720898:JFB720898 JOV720898:JOX720898 JYR720898:JYT720898 KIN720898:KIP720898 KSJ720898:KSL720898 LCF720898:LCH720898 LMB720898:LMD720898 LVX720898:LVZ720898 MFT720898:MFV720898 MPP720898:MPR720898 MZL720898:MZN720898 NJH720898:NJJ720898 NTD720898:NTF720898 OCZ720898:ODB720898 OMV720898:OMX720898 OWR720898:OWT720898 PGN720898:PGP720898 PQJ720898:PQL720898 QAF720898:QAH720898 QKB720898:QKD720898 QTX720898:QTZ720898 RDT720898:RDV720898 RNP720898:RNR720898 RXL720898:RXN720898 SHH720898:SHJ720898 SRD720898:SRF720898 TAZ720898:TBB720898 TKV720898:TKX720898 TUR720898:TUT720898 UEN720898:UEP720898 UOJ720898:UOL720898 UYF720898:UYH720898 VIB720898:VID720898 VRX720898:VRZ720898 WBT720898:WBV720898 WLP720898:WLR720898 WVL720898:WVN720898 D786434:F786434 IZ786434:JB786434 SV786434:SX786434 ACR786434:ACT786434 AMN786434:AMP786434 AWJ786434:AWL786434 BGF786434:BGH786434 BQB786434:BQD786434 BZX786434:BZZ786434 CJT786434:CJV786434 CTP786434:CTR786434 DDL786434:DDN786434 DNH786434:DNJ786434 DXD786434:DXF786434 EGZ786434:EHB786434 EQV786434:EQX786434 FAR786434:FAT786434 FKN786434:FKP786434 FUJ786434:FUL786434 GEF786434:GEH786434 GOB786434:GOD786434 GXX786434:GXZ786434 HHT786434:HHV786434 HRP786434:HRR786434 IBL786434:IBN786434 ILH786434:ILJ786434 IVD786434:IVF786434 JEZ786434:JFB786434 JOV786434:JOX786434 JYR786434:JYT786434 KIN786434:KIP786434 KSJ786434:KSL786434 LCF786434:LCH786434 LMB786434:LMD786434 LVX786434:LVZ786434 MFT786434:MFV786434 MPP786434:MPR786434 MZL786434:MZN786434 NJH786434:NJJ786434 NTD786434:NTF786434 OCZ786434:ODB786434 OMV786434:OMX786434 OWR786434:OWT786434 PGN786434:PGP786434 PQJ786434:PQL786434 QAF786434:QAH786434 QKB786434:QKD786434 QTX786434:QTZ786434 RDT786434:RDV786434 RNP786434:RNR786434 RXL786434:RXN786434 SHH786434:SHJ786434 SRD786434:SRF786434 TAZ786434:TBB786434 TKV786434:TKX786434 TUR786434:TUT786434 UEN786434:UEP786434 UOJ786434:UOL786434 UYF786434:UYH786434 VIB786434:VID786434 VRX786434:VRZ786434 WBT786434:WBV786434 WLP786434:WLR786434 WVL786434:WVN786434 D851970:F851970 IZ851970:JB851970 SV851970:SX851970 ACR851970:ACT851970 AMN851970:AMP851970 AWJ851970:AWL851970 BGF851970:BGH851970 BQB851970:BQD851970 BZX851970:BZZ851970 CJT851970:CJV851970 CTP851970:CTR851970 DDL851970:DDN851970 DNH851970:DNJ851970 DXD851970:DXF851970 EGZ851970:EHB851970 EQV851970:EQX851970 FAR851970:FAT851970 FKN851970:FKP851970 FUJ851970:FUL851970 GEF851970:GEH851970 GOB851970:GOD851970 GXX851970:GXZ851970 HHT851970:HHV851970 HRP851970:HRR851970 IBL851970:IBN851970 ILH851970:ILJ851970 IVD851970:IVF851970 JEZ851970:JFB851970 JOV851970:JOX851970 JYR851970:JYT851970 KIN851970:KIP851970 KSJ851970:KSL851970 LCF851970:LCH851970 LMB851970:LMD851970 LVX851970:LVZ851970 MFT851970:MFV851970 MPP851970:MPR851970 MZL851970:MZN851970 NJH851970:NJJ851970 NTD851970:NTF851970 OCZ851970:ODB851970 OMV851970:OMX851970 OWR851970:OWT851970 PGN851970:PGP851970 PQJ851970:PQL851970 QAF851970:QAH851970 QKB851970:QKD851970 QTX851970:QTZ851970 RDT851970:RDV851970 RNP851970:RNR851970 RXL851970:RXN851970 SHH851970:SHJ851970 SRD851970:SRF851970 TAZ851970:TBB851970 TKV851970:TKX851970 TUR851970:TUT851970 UEN851970:UEP851970 UOJ851970:UOL851970 UYF851970:UYH851970 VIB851970:VID851970 VRX851970:VRZ851970 WBT851970:WBV851970 WLP851970:WLR851970 WVL851970:WVN851970 D917506:F917506 IZ917506:JB917506 SV917506:SX917506 ACR917506:ACT917506 AMN917506:AMP917506 AWJ917506:AWL917506 BGF917506:BGH917506 BQB917506:BQD917506 BZX917506:BZZ917506 CJT917506:CJV917506 CTP917506:CTR917506 DDL917506:DDN917506 DNH917506:DNJ917506 DXD917506:DXF917506 EGZ917506:EHB917506 EQV917506:EQX917506 FAR917506:FAT917506 FKN917506:FKP917506 FUJ917506:FUL917506 GEF917506:GEH917506 GOB917506:GOD917506 GXX917506:GXZ917506 HHT917506:HHV917506 HRP917506:HRR917506 IBL917506:IBN917506 ILH917506:ILJ917506 IVD917506:IVF917506 JEZ917506:JFB917506 JOV917506:JOX917506 JYR917506:JYT917506 KIN917506:KIP917506 KSJ917506:KSL917506 LCF917506:LCH917506 LMB917506:LMD917506 LVX917506:LVZ917506 MFT917506:MFV917506 MPP917506:MPR917506 MZL917506:MZN917506 NJH917506:NJJ917506 NTD917506:NTF917506 OCZ917506:ODB917506 OMV917506:OMX917506 OWR917506:OWT917506 PGN917506:PGP917506 PQJ917506:PQL917506 QAF917506:QAH917506 QKB917506:QKD917506 QTX917506:QTZ917506 RDT917506:RDV917506 RNP917506:RNR917506 RXL917506:RXN917506 SHH917506:SHJ917506 SRD917506:SRF917506 TAZ917506:TBB917506 TKV917506:TKX917506 TUR917506:TUT917506 UEN917506:UEP917506 UOJ917506:UOL917506 UYF917506:UYH917506 VIB917506:VID917506 VRX917506:VRZ917506 WBT917506:WBV917506 WLP917506:WLR917506 WVL917506:WVN917506 D983042:F983042 IZ983042:JB983042 SV983042:SX983042 ACR983042:ACT983042 AMN983042:AMP983042 AWJ983042:AWL983042 BGF983042:BGH983042 BQB983042:BQD983042 BZX983042:BZZ983042 CJT983042:CJV983042 CTP983042:CTR983042 DDL983042:DDN983042 DNH983042:DNJ983042 DXD983042:DXF983042 EGZ983042:EHB983042 EQV983042:EQX983042 FAR983042:FAT983042 FKN983042:FKP983042 FUJ983042:FUL983042 GEF983042:GEH983042 GOB983042:GOD983042 GXX983042:GXZ983042 HHT983042:HHV983042 HRP983042:HRR983042 IBL983042:IBN983042 ILH983042:ILJ983042 IVD983042:IVF983042 JEZ983042:JFB983042 JOV983042:JOX983042 JYR983042:JYT983042 KIN983042:KIP983042 KSJ983042:KSL983042 LCF983042:LCH983042 LMB983042:LMD983042 LVX983042:LVZ983042 MFT983042:MFV983042 MPP983042:MPR983042 MZL983042:MZN983042 NJH983042:NJJ983042 NTD983042:NTF983042 OCZ983042:ODB983042 OMV983042:OMX983042 OWR983042:OWT983042 PGN983042:PGP983042 PQJ983042:PQL983042 QAF983042:QAH983042 QKB983042:QKD983042 QTX983042:QTZ983042 RDT983042:RDV983042 RNP983042:RNR983042 RXL983042:RXN983042 SHH983042:SHJ983042 SRD983042:SRF983042 TAZ983042:TBB983042 TKV983042:TKX983042 TUR983042:TUT983042 UEN983042:UEP983042 UOJ983042:UOL983042 UYF983042:UYH983042 VIB983042:VID983042 VRX983042:VRZ983042 WBT983042:WBV983042 WLP983042:WLR983042 WVL983042:WVN983042"/>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24"/>
  <sheetViews>
    <sheetView zoomScaleNormal="100" workbookViewId="0">
      <pane ySplit="9" topLeftCell="A10" activePane="bottomLeft" state="frozen"/>
      <selection pane="bottomLeft" activeCell="D10" sqref="D10"/>
    </sheetView>
  </sheetViews>
  <sheetFormatPr defaultColWidth="9" defaultRowHeight="13.2"/>
  <cols>
    <col min="1" max="1" width="0" style="1" hidden="1" customWidth="1"/>
    <col min="2" max="2" width="4.44140625" style="1" bestFit="1" customWidth="1"/>
    <col min="3" max="3" width="9" style="1"/>
    <col min="4" max="5" width="17.44140625" style="1" customWidth="1"/>
    <col min="6" max="6" width="12.44140625" style="1" customWidth="1"/>
    <col min="7" max="8" width="5.44140625" style="1" bestFit="1" customWidth="1"/>
    <col min="9" max="9" width="5.5546875" style="1" bestFit="1" customWidth="1"/>
    <col min="10" max="10" width="9" style="1"/>
    <col min="11" max="11" width="0" style="1" hidden="1" customWidth="1"/>
    <col min="12" max="13" width="9" style="1" hidden="1" customWidth="1"/>
    <col min="14" max="14" width="13.88671875" style="2" hidden="1" customWidth="1"/>
    <col min="15" max="15" width="13.88671875" style="1" hidden="1" customWidth="1"/>
    <col min="16" max="16" width="9" style="1" hidden="1" customWidth="1"/>
    <col min="17" max="17" width="6.44140625" style="1" hidden="1" customWidth="1"/>
    <col min="18" max="19" width="16.109375" style="1" hidden="1" customWidth="1"/>
    <col min="20" max="21" width="5.44140625" style="1" hidden="1" customWidth="1"/>
    <col min="22" max="22" width="9.44140625" style="4" hidden="1" customWidth="1"/>
    <col min="23" max="23" width="6.44140625" style="1" hidden="1" customWidth="1"/>
    <col min="24" max="25" width="16.109375" style="1" hidden="1" customWidth="1"/>
    <col min="26" max="27" width="5.44140625" style="1" hidden="1" customWidth="1"/>
    <col min="28" max="28" width="9.44140625" style="1" hidden="1" customWidth="1"/>
    <col min="29" max="36" width="9" style="1" hidden="1" customWidth="1"/>
    <col min="37" max="53" width="9" style="1" customWidth="1"/>
    <col min="54" max="16384" width="9" style="1"/>
  </cols>
  <sheetData>
    <row r="1" spans="1:36" ht="16.2">
      <c r="B1" s="6" t="s">
        <v>62</v>
      </c>
    </row>
    <row r="2" spans="1:36">
      <c r="B2" s="3"/>
    </row>
    <row r="3" spans="1:36" ht="13.8" thickBot="1">
      <c r="B3" s="3"/>
      <c r="C3" s="50"/>
      <c r="D3" s="12"/>
      <c r="E3" s="12"/>
      <c r="F3" s="12"/>
      <c r="G3" s="12"/>
      <c r="H3" s="12"/>
      <c r="I3" s="168" t="s">
        <v>91</v>
      </c>
      <c r="J3" s="168"/>
    </row>
    <row r="4" spans="1:36" ht="13.8" thickBot="1">
      <c r="B4" s="3"/>
      <c r="C4" s="50"/>
      <c r="D4" s="12"/>
      <c r="E4" s="12"/>
      <c r="F4" s="12"/>
      <c r="G4" s="12"/>
      <c r="H4" s="12"/>
      <c r="I4" s="53"/>
      <c r="J4" s="52" t="s">
        <v>92</v>
      </c>
    </row>
    <row r="5" spans="1:36">
      <c r="B5" s="3"/>
      <c r="C5" s="26"/>
      <c r="D5" s="12"/>
      <c r="E5" s="12"/>
      <c r="F5" s="12"/>
      <c r="G5" s="12"/>
      <c r="H5" s="12"/>
      <c r="I5" s="54" t="s">
        <v>93</v>
      </c>
      <c r="J5" s="74"/>
    </row>
    <row r="6" spans="1:36" ht="13.8" thickBot="1">
      <c r="B6" s="3"/>
      <c r="C6" s="26"/>
      <c r="D6" s="12"/>
      <c r="E6" s="12"/>
      <c r="F6" s="12"/>
      <c r="G6" s="12"/>
      <c r="H6" s="12"/>
      <c r="I6" s="55" t="s">
        <v>94</v>
      </c>
      <c r="J6" s="75"/>
    </row>
    <row r="7" spans="1:36" ht="13.8" thickBot="1"/>
    <row r="8" spans="1:36" ht="36.75" customHeight="1">
      <c r="B8" s="13"/>
      <c r="C8" s="17" t="s">
        <v>72</v>
      </c>
      <c r="D8" s="17" t="s">
        <v>82</v>
      </c>
      <c r="E8" s="17" t="s">
        <v>83</v>
      </c>
      <c r="F8" s="77"/>
      <c r="G8" s="14" t="s">
        <v>38</v>
      </c>
      <c r="H8" s="15" t="s">
        <v>39</v>
      </c>
      <c r="I8" s="78"/>
      <c r="J8" s="16" t="s">
        <v>43</v>
      </c>
    </row>
    <row r="9" spans="1:36" ht="13.8" thickBot="1">
      <c r="B9" s="93" t="s">
        <v>41</v>
      </c>
      <c r="C9" s="94" t="s">
        <v>147</v>
      </c>
      <c r="D9" s="94" t="s">
        <v>42</v>
      </c>
      <c r="E9" s="94" t="s">
        <v>69</v>
      </c>
      <c r="F9" s="95"/>
      <c r="G9" s="94" t="s">
        <v>2</v>
      </c>
      <c r="H9" s="96">
        <v>2</v>
      </c>
      <c r="I9" s="97"/>
      <c r="J9" s="98" t="s">
        <v>47</v>
      </c>
      <c r="Q9" s="4" t="s">
        <v>60</v>
      </c>
      <c r="R9" s="4" t="s">
        <v>44</v>
      </c>
      <c r="S9" s="4" t="s">
        <v>70</v>
      </c>
      <c r="T9" s="4" t="s">
        <v>38</v>
      </c>
      <c r="U9" s="4" t="s">
        <v>1</v>
      </c>
      <c r="V9" s="7" t="s">
        <v>89</v>
      </c>
      <c r="W9" s="4" t="s">
        <v>60</v>
      </c>
      <c r="X9" s="4" t="s">
        <v>44</v>
      </c>
      <c r="Y9" s="4" t="s">
        <v>70</v>
      </c>
      <c r="Z9" s="4" t="s">
        <v>38</v>
      </c>
      <c r="AA9" s="4" t="s">
        <v>1</v>
      </c>
      <c r="AB9" s="4" t="s">
        <v>89</v>
      </c>
      <c r="AC9" s="1" t="s">
        <v>90</v>
      </c>
      <c r="AD9" s="1">
        <f>COUNT(AD10:AD21)</f>
        <v>0</v>
      </c>
      <c r="AE9" s="1" t="s">
        <v>95</v>
      </c>
      <c r="AF9" s="1">
        <f>COUNT(AF10:AF21)</f>
        <v>0</v>
      </c>
      <c r="AG9" s="1" t="s">
        <v>96</v>
      </c>
      <c r="AH9" s="1">
        <f>COUNT(AH10:AH21)</f>
        <v>0</v>
      </c>
      <c r="AI9" s="1" t="s">
        <v>97</v>
      </c>
      <c r="AJ9" s="1">
        <f>COUNT(AJ10:AJ21)</f>
        <v>0</v>
      </c>
    </row>
    <row r="10" spans="1:36" ht="16.2" customHeight="1">
      <c r="A10" s="1">
        <v>1</v>
      </c>
      <c r="B10" s="13">
        <v>1</v>
      </c>
      <c r="C10" s="103"/>
      <c r="D10" s="103"/>
      <c r="E10" s="103"/>
      <c r="F10" s="113"/>
      <c r="G10" s="114" t="s">
        <v>148</v>
      </c>
      <c r="H10" s="104"/>
      <c r="I10" s="105"/>
      <c r="J10" s="121" t="str">
        <f>IF(C10="","","○")</f>
        <v/>
      </c>
      <c r="N10" s="33"/>
      <c r="O10" s="34"/>
      <c r="Q10" s="4">
        <f t="shared" ref="Q10:Q21" si="0">IF(G10="男",C10,"")</f>
        <v>0</v>
      </c>
      <c r="R10" s="4">
        <f t="shared" ref="R10:R21" si="1">IF(G10="男",D10,"")</f>
        <v>0</v>
      </c>
      <c r="S10" s="4">
        <f t="shared" ref="S10:S21" si="2">IF(G10="男",E10,"")</f>
        <v>0</v>
      </c>
      <c r="T10" s="4" t="str">
        <f t="shared" ref="T10:T21" si="3">IF(G10="男",G10,"")</f>
        <v>男</v>
      </c>
      <c r="U10" s="4" t="str">
        <f t="shared" ref="U10:U21" si="4">IF(G10="男",IF(H10="","",H10),"")</f>
        <v/>
      </c>
      <c r="V10" s="7" t="str">
        <f>IF(G10="男",data_kyogisha!A2,"")</f>
        <v/>
      </c>
      <c r="W10" s="4" t="str">
        <f t="shared" ref="W10:W21" si="5">IF(G10="女",C10,"")</f>
        <v/>
      </c>
      <c r="X10" s="4" t="str">
        <f t="shared" ref="X10:X21" si="6">IF(G10="女",D10,"")</f>
        <v/>
      </c>
      <c r="Y10" s="4" t="str">
        <f t="shared" ref="Y10:Y21" si="7">IF(G10="女",E10,"")</f>
        <v/>
      </c>
      <c r="Z10" s="4" t="str">
        <f t="shared" ref="Z10:Z21" si="8">IF(G10="女",G10,"")</f>
        <v/>
      </c>
      <c r="AA10" s="4" t="str">
        <f t="shared" ref="AA10:AA21" si="9">IF(G10="女",IF(H10="","",H10),"")</f>
        <v/>
      </c>
      <c r="AB10" s="1" t="str">
        <f>IF(G10="女",data_kyogisha!A2,"")</f>
        <v/>
      </c>
      <c r="AC10" s="1">
        <f>IF(AND(G10="男",J10="○"),1,0)</f>
        <v>0</v>
      </c>
      <c r="AD10" s="1" t="str">
        <f t="shared" ref="AD10:AD21" si="10">IF(AND(G10="男",J10="○"),V10,"")</f>
        <v/>
      </c>
      <c r="AE10" s="1" t="e">
        <f>IF(AND(G10="男",#REF!="○"),1,0)</f>
        <v>#REF!</v>
      </c>
      <c r="AF10" s="1" t="e">
        <f>IF(AND(G10="男",#REF!="○"),V10,"")</f>
        <v>#REF!</v>
      </c>
      <c r="AG10" s="1">
        <f>IF(AND(G10="女",J10="○"),1,0)</f>
        <v>0</v>
      </c>
      <c r="AH10" s="1" t="str">
        <f t="shared" ref="AH10:AH21" si="11">IF(AND(G10="女",J10="○"),AB10,"")</f>
        <v/>
      </c>
      <c r="AI10" s="1" t="e">
        <f>IF(AND(G10="女",#REF!="○"),1,0)</f>
        <v>#REF!</v>
      </c>
      <c r="AJ10" s="1" t="e">
        <f>IF(AND(G10="女",#REF!="○"),AB10,"")</f>
        <v>#REF!</v>
      </c>
    </row>
    <row r="11" spans="1:36" ht="16.2" customHeight="1">
      <c r="A11" s="1">
        <v>2</v>
      </c>
      <c r="B11" s="18">
        <v>2</v>
      </c>
      <c r="C11" s="29"/>
      <c r="D11" s="29"/>
      <c r="E11" s="29"/>
      <c r="F11" s="115"/>
      <c r="G11" s="116" t="s">
        <v>148</v>
      </c>
      <c r="H11" s="30"/>
      <c r="I11" s="79"/>
      <c r="J11" s="122" t="str">
        <f t="shared" ref="J11:J21" si="12">IF(C11="","","○")</f>
        <v/>
      </c>
      <c r="M11" s="1" t="s">
        <v>46</v>
      </c>
      <c r="N11" s="35" t="str">
        <f>IF(種目情報!A4="","",種目情報!A4)</f>
        <v/>
      </c>
      <c r="O11" s="36" t="str">
        <f>IF(種目情報!E4="","",種目情報!E4)</f>
        <v/>
      </c>
      <c r="P11" s="1" t="s">
        <v>47</v>
      </c>
      <c r="Q11" s="4">
        <f t="shared" si="0"/>
        <v>0</v>
      </c>
      <c r="R11" s="4">
        <f t="shared" si="1"/>
        <v>0</v>
      </c>
      <c r="S11" s="4">
        <f t="shared" si="2"/>
        <v>0</v>
      </c>
      <c r="T11" s="4" t="str">
        <f t="shared" si="3"/>
        <v>男</v>
      </c>
      <c r="U11" s="4" t="str">
        <f t="shared" si="4"/>
        <v/>
      </c>
      <c r="V11" s="7" t="str">
        <f>IF(G11="男",data_kyogisha!A3,"")</f>
        <v/>
      </c>
      <c r="W11" s="4" t="str">
        <f t="shared" si="5"/>
        <v/>
      </c>
      <c r="X11" s="4" t="str">
        <f t="shared" si="6"/>
        <v/>
      </c>
      <c r="Y11" s="4" t="str">
        <f t="shared" si="7"/>
        <v/>
      </c>
      <c r="Z11" s="4" t="str">
        <f t="shared" si="8"/>
        <v/>
      </c>
      <c r="AA11" s="4" t="str">
        <f t="shared" si="9"/>
        <v/>
      </c>
      <c r="AB11" s="4" t="str">
        <f>IF(G11="女",data_kyogisha!A3,"")</f>
        <v/>
      </c>
      <c r="AC11" s="1">
        <f t="shared" ref="AC11:AC21" si="13">IF(AND(G11="男",J11="○"),AC10+1,AC10)</f>
        <v>0</v>
      </c>
      <c r="AD11" s="1" t="str">
        <f t="shared" si="10"/>
        <v/>
      </c>
      <c r="AE11" s="1" t="e">
        <f>IF(AND(G11="男",#REF!="○"),AE10+1,AE10)</f>
        <v>#REF!</v>
      </c>
      <c r="AF11" s="1" t="e">
        <f>IF(AND(G11="男",#REF!="○"),V11,"")</f>
        <v>#REF!</v>
      </c>
      <c r="AG11" s="1">
        <f t="shared" ref="AG11:AG21" si="14">IF(AND(G11="女",J11="○"),AG10+1,AG10)</f>
        <v>0</v>
      </c>
      <c r="AH11" s="1" t="str">
        <f t="shared" si="11"/>
        <v/>
      </c>
      <c r="AI11" s="1" t="e">
        <f>IF(AND(G11="女",#REF!="○"),AI10+1,AI10)</f>
        <v>#REF!</v>
      </c>
      <c r="AJ11" s="1" t="e">
        <f>IF(AND(G11="女",#REF!="○"),AB11,"")</f>
        <v>#REF!</v>
      </c>
    </row>
    <row r="12" spans="1:36" ht="16.2" customHeight="1">
      <c r="A12" s="1">
        <v>3</v>
      </c>
      <c r="B12" s="18">
        <v>3</v>
      </c>
      <c r="C12" s="29"/>
      <c r="D12" s="29"/>
      <c r="E12" s="29"/>
      <c r="F12" s="115"/>
      <c r="G12" s="116" t="s">
        <v>148</v>
      </c>
      <c r="H12" s="30"/>
      <c r="I12" s="79"/>
      <c r="J12" s="122" t="str">
        <f t="shared" si="12"/>
        <v/>
      </c>
      <c r="M12" s="1" t="s">
        <v>45</v>
      </c>
      <c r="N12" s="35" t="str">
        <f>IF(種目情報!A5="","",種目情報!A5)</f>
        <v/>
      </c>
      <c r="O12" s="36" t="str">
        <f>IF(種目情報!E5="","",種目情報!E5)</f>
        <v/>
      </c>
      <c r="Q12" s="4">
        <f t="shared" si="0"/>
        <v>0</v>
      </c>
      <c r="R12" s="4">
        <f t="shared" si="1"/>
        <v>0</v>
      </c>
      <c r="S12" s="4">
        <f t="shared" si="2"/>
        <v>0</v>
      </c>
      <c r="T12" s="4" t="str">
        <f t="shared" si="3"/>
        <v>男</v>
      </c>
      <c r="U12" s="4" t="str">
        <f t="shared" si="4"/>
        <v/>
      </c>
      <c r="V12" s="7" t="str">
        <f>IF(G12="男",data_kyogisha!A4,"")</f>
        <v/>
      </c>
      <c r="W12" s="4" t="str">
        <f t="shared" si="5"/>
        <v/>
      </c>
      <c r="X12" s="4" t="str">
        <f t="shared" si="6"/>
        <v/>
      </c>
      <c r="Y12" s="4" t="str">
        <f t="shared" si="7"/>
        <v/>
      </c>
      <c r="Z12" s="4" t="str">
        <f t="shared" si="8"/>
        <v/>
      </c>
      <c r="AA12" s="4" t="str">
        <f t="shared" si="9"/>
        <v/>
      </c>
      <c r="AB12" s="4" t="str">
        <f>IF(G12="女",data_kyogisha!A4,"")</f>
        <v/>
      </c>
      <c r="AC12" s="1">
        <f t="shared" si="13"/>
        <v>0</v>
      </c>
      <c r="AD12" s="1" t="str">
        <f t="shared" si="10"/>
        <v/>
      </c>
      <c r="AE12" s="1" t="e">
        <f>IF(AND(G12="男",#REF!="○"),AE11+1,AE11)</f>
        <v>#REF!</v>
      </c>
      <c r="AF12" s="1" t="e">
        <f>IF(AND(G12="男",#REF!="○"),V12,"")</f>
        <v>#REF!</v>
      </c>
      <c r="AG12" s="1">
        <f t="shared" si="14"/>
        <v>0</v>
      </c>
      <c r="AH12" s="1" t="str">
        <f t="shared" si="11"/>
        <v/>
      </c>
      <c r="AI12" s="1" t="e">
        <f>IF(AND(G12="女",#REF!="○"),AI11+1,AI11)</f>
        <v>#REF!</v>
      </c>
      <c r="AJ12" s="1" t="e">
        <f>IF(AND(G12="女",#REF!="○"),AB12,"")</f>
        <v>#REF!</v>
      </c>
    </row>
    <row r="13" spans="1:36" ht="16.2" customHeight="1">
      <c r="A13" s="1">
        <v>4</v>
      </c>
      <c r="B13" s="18">
        <v>4</v>
      </c>
      <c r="C13" s="29"/>
      <c r="D13" s="29"/>
      <c r="E13" s="29"/>
      <c r="F13" s="115"/>
      <c r="G13" s="116" t="s">
        <v>148</v>
      </c>
      <c r="H13" s="30"/>
      <c r="I13" s="79"/>
      <c r="J13" s="122" t="str">
        <f t="shared" si="12"/>
        <v/>
      </c>
      <c r="N13" s="35" t="str">
        <f>IF(種目情報!A6="","",種目情報!A6)</f>
        <v/>
      </c>
      <c r="O13" s="36" t="str">
        <f>IF(種目情報!E6="","",種目情報!E6)</f>
        <v/>
      </c>
      <c r="Q13" s="4">
        <f t="shared" si="0"/>
        <v>0</v>
      </c>
      <c r="R13" s="4">
        <f t="shared" si="1"/>
        <v>0</v>
      </c>
      <c r="S13" s="4">
        <f t="shared" si="2"/>
        <v>0</v>
      </c>
      <c r="T13" s="4" t="str">
        <f t="shared" si="3"/>
        <v>男</v>
      </c>
      <c r="U13" s="4" t="str">
        <f t="shared" si="4"/>
        <v/>
      </c>
      <c r="V13" s="7" t="str">
        <f>IF(G13="男",data_kyogisha!A5,"")</f>
        <v/>
      </c>
      <c r="W13" s="4" t="str">
        <f t="shared" si="5"/>
        <v/>
      </c>
      <c r="X13" s="4" t="str">
        <f t="shared" si="6"/>
        <v/>
      </c>
      <c r="Y13" s="4" t="str">
        <f t="shared" si="7"/>
        <v/>
      </c>
      <c r="Z13" s="4" t="str">
        <f t="shared" si="8"/>
        <v/>
      </c>
      <c r="AA13" s="4" t="str">
        <f t="shared" si="9"/>
        <v/>
      </c>
      <c r="AB13" s="4" t="str">
        <f>IF(G13="女",data_kyogisha!A5,"")</f>
        <v/>
      </c>
      <c r="AC13" s="1">
        <f t="shared" si="13"/>
        <v>0</v>
      </c>
      <c r="AD13" s="1" t="str">
        <f t="shared" si="10"/>
        <v/>
      </c>
      <c r="AE13" s="1" t="e">
        <f>IF(AND(G13="男",#REF!="○"),AE12+1,AE12)</f>
        <v>#REF!</v>
      </c>
      <c r="AF13" s="1" t="e">
        <f>IF(AND(G13="男",#REF!="○"),V13,"")</f>
        <v>#REF!</v>
      </c>
      <c r="AG13" s="1">
        <f t="shared" si="14"/>
        <v>0</v>
      </c>
      <c r="AH13" s="1" t="str">
        <f t="shared" si="11"/>
        <v/>
      </c>
      <c r="AI13" s="1" t="e">
        <f>IF(AND(G13="女",#REF!="○"),AI12+1,AI12)</f>
        <v>#REF!</v>
      </c>
      <c r="AJ13" s="1" t="e">
        <f>IF(AND(G13="女",#REF!="○"),AB13,"")</f>
        <v>#REF!</v>
      </c>
    </row>
    <row r="14" spans="1:36" ht="16.2" customHeight="1">
      <c r="A14" s="1">
        <v>5</v>
      </c>
      <c r="B14" s="18">
        <v>5</v>
      </c>
      <c r="C14" s="29"/>
      <c r="D14" s="29"/>
      <c r="E14" s="29"/>
      <c r="F14" s="115"/>
      <c r="G14" s="116" t="s">
        <v>148</v>
      </c>
      <c r="H14" s="30"/>
      <c r="I14" s="79"/>
      <c r="J14" s="122" t="str">
        <f t="shared" si="12"/>
        <v/>
      </c>
      <c r="N14" s="35" t="str">
        <f>IF(種目情報!A7="","",種目情報!A7)</f>
        <v/>
      </c>
      <c r="O14" s="36" t="str">
        <f>IF(種目情報!E7="","",種目情報!E7)</f>
        <v/>
      </c>
      <c r="Q14" s="4">
        <f t="shared" si="0"/>
        <v>0</v>
      </c>
      <c r="R14" s="4">
        <f t="shared" si="1"/>
        <v>0</v>
      </c>
      <c r="S14" s="4">
        <f t="shared" si="2"/>
        <v>0</v>
      </c>
      <c r="T14" s="4" t="str">
        <f t="shared" si="3"/>
        <v>男</v>
      </c>
      <c r="U14" s="4" t="str">
        <f t="shared" si="4"/>
        <v/>
      </c>
      <c r="V14" s="7" t="str">
        <f>IF(G14="男",data_kyogisha!A6,"")</f>
        <v/>
      </c>
      <c r="W14" s="4" t="str">
        <f t="shared" si="5"/>
        <v/>
      </c>
      <c r="X14" s="4" t="str">
        <f t="shared" si="6"/>
        <v/>
      </c>
      <c r="Y14" s="4" t="str">
        <f t="shared" si="7"/>
        <v/>
      </c>
      <c r="Z14" s="4" t="str">
        <f t="shared" si="8"/>
        <v/>
      </c>
      <c r="AA14" s="4" t="str">
        <f t="shared" si="9"/>
        <v/>
      </c>
      <c r="AB14" s="4" t="str">
        <f>IF(G14="女",data_kyogisha!A6,"")</f>
        <v/>
      </c>
      <c r="AC14" s="1">
        <f t="shared" si="13"/>
        <v>0</v>
      </c>
      <c r="AD14" s="1" t="str">
        <f t="shared" si="10"/>
        <v/>
      </c>
      <c r="AE14" s="1" t="e">
        <f>IF(AND(G14="男",#REF!="○"),AE13+1,AE13)</f>
        <v>#REF!</v>
      </c>
      <c r="AF14" s="1" t="e">
        <f>IF(AND(G14="男",#REF!="○"),V14,"")</f>
        <v>#REF!</v>
      </c>
      <c r="AG14" s="1">
        <f t="shared" si="14"/>
        <v>0</v>
      </c>
      <c r="AH14" s="1" t="str">
        <f t="shared" si="11"/>
        <v/>
      </c>
      <c r="AI14" s="1" t="e">
        <f>IF(AND(G14="女",#REF!="○"),AI13+1,AI13)</f>
        <v>#REF!</v>
      </c>
      <c r="AJ14" s="1" t="e">
        <f>IF(AND(G14="女",#REF!="○"),AB14,"")</f>
        <v>#REF!</v>
      </c>
    </row>
    <row r="15" spans="1:36" ht="16.2" customHeight="1" thickBot="1">
      <c r="A15" s="1">
        <v>6</v>
      </c>
      <c r="B15" s="106">
        <v>6</v>
      </c>
      <c r="C15" s="107"/>
      <c r="D15" s="107"/>
      <c r="E15" s="107"/>
      <c r="F15" s="117"/>
      <c r="G15" s="118" t="s">
        <v>148</v>
      </c>
      <c r="H15" s="108"/>
      <c r="I15" s="109"/>
      <c r="J15" s="123" t="str">
        <f t="shared" si="12"/>
        <v/>
      </c>
      <c r="N15" s="35" t="str">
        <f>IF(種目情報!A8="","",種目情報!A8)</f>
        <v/>
      </c>
      <c r="O15" s="36" t="str">
        <f>IF(種目情報!E8="","",種目情報!E8)</f>
        <v/>
      </c>
      <c r="Q15" s="4">
        <f t="shared" si="0"/>
        <v>0</v>
      </c>
      <c r="R15" s="4">
        <f t="shared" si="1"/>
        <v>0</v>
      </c>
      <c r="S15" s="4">
        <f t="shared" si="2"/>
        <v>0</v>
      </c>
      <c r="T15" s="4" t="str">
        <f t="shared" si="3"/>
        <v>男</v>
      </c>
      <c r="U15" s="4" t="str">
        <f t="shared" si="4"/>
        <v/>
      </c>
      <c r="V15" s="7" t="str">
        <f>IF(G15="男",data_kyogisha!A7,"")</f>
        <v/>
      </c>
      <c r="W15" s="4" t="str">
        <f t="shared" si="5"/>
        <v/>
      </c>
      <c r="X15" s="4" t="str">
        <f t="shared" si="6"/>
        <v/>
      </c>
      <c r="Y15" s="4" t="str">
        <f t="shared" si="7"/>
        <v/>
      </c>
      <c r="Z15" s="4" t="str">
        <f t="shared" si="8"/>
        <v/>
      </c>
      <c r="AA15" s="4" t="str">
        <f t="shared" si="9"/>
        <v/>
      </c>
      <c r="AB15" s="4" t="str">
        <f>IF(G15="女",data_kyogisha!A7,"")</f>
        <v/>
      </c>
      <c r="AC15" s="1">
        <f t="shared" si="13"/>
        <v>0</v>
      </c>
      <c r="AD15" s="1" t="str">
        <f t="shared" si="10"/>
        <v/>
      </c>
      <c r="AE15" s="1" t="e">
        <f>IF(AND(G15="男",#REF!="○"),AE14+1,AE14)</f>
        <v>#REF!</v>
      </c>
      <c r="AF15" s="1" t="e">
        <f>IF(AND(G15="男",#REF!="○"),V15,"")</f>
        <v>#REF!</v>
      </c>
      <c r="AG15" s="1">
        <f t="shared" si="14"/>
        <v>0</v>
      </c>
      <c r="AH15" s="1" t="str">
        <f t="shared" si="11"/>
        <v/>
      </c>
      <c r="AI15" s="1" t="e">
        <f>IF(AND(G15="女",#REF!="○"),AI14+1,AI14)</f>
        <v>#REF!</v>
      </c>
      <c r="AJ15" s="1" t="e">
        <f>IF(AND(G15="女",#REF!="○"),AB15,"")</f>
        <v>#REF!</v>
      </c>
    </row>
    <row r="16" spans="1:36" ht="16.2" customHeight="1">
      <c r="A16" s="1">
        <v>7</v>
      </c>
      <c r="B16" s="99">
        <v>1</v>
      </c>
      <c r="C16" s="100"/>
      <c r="D16" s="100"/>
      <c r="E16" s="100"/>
      <c r="F16" s="119"/>
      <c r="G16" s="120" t="s">
        <v>149</v>
      </c>
      <c r="H16" s="101"/>
      <c r="I16" s="102"/>
      <c r="J16" s="124" t="str">
        <f t="shared" si="12"/>
        <v/>
      </c>
      <c r="N16" s="35" t="str">
        <f>IF(種目情報!A9="","",種目情報!A9)</f>
        <v/>
      </c>
      <c r="O16" s="36" t="str">
        <f>IF(種目情報!E9="","",種目情報!E9)</f>
        <v/>
      </c>
      <c r="Q16" s="4" t="str">
        <f t="shared" si="0"/>
        <v/>
      </c>
      <c r="R16" s="4" t="str">
        <f t="shared" si="1"/>
        <v/>
      </c>
      <c r="S16" s="4" t="str">
        <f t="shared" si="2"/>
        <v/>
      </c>
      <c r="T16" s="4" t="str">
        <f t="shared" si="3"/>
        <v/>
      </c>
      <c r="U16" s="4" t="str">
        <f t="shared" si="4"/>
        <v/>
      </c>
      <c r="V16" s="7" t="str">
        <f>IF(G16="男",data_kyogisha!A8,"")</f>
        <v/>
      </c>
      <c r="W16" s="4">
        <f t="shared" si="5"/>
        <v>0</v>
      </c>
      <c r="X16" s="4">
        <f t="shared" si="6"/>
        <v>0</v>
      </c>
      <c r="Y16" s="4">
        <f t="shared" si="7"/>
        <v>0</v>
      </c>
      <c r="Z16" s="4" t="str">
        <f t="shared" si="8"/>
        <v>女</v>
      </c>
      <c r="AA16" s="4" t="str">
        <f t="shared" si="9"/>
        <v/>
      </c>
      <c r="AB16" s="4" t="str">
        <f>IF(G16="女",data_kyogisha!A8,"")</f>
        <v/>
      </c>
      <c r="AC16" s="1">
        <f t="shared" si="13"/>
        <v>0</v>
      </c>
      <c r="AD16" s="1" t="str">
        <f t="shared" si="10"/>
        <v/>
      </c>
      <c r="AE16" s="1" t="e">
        <f>IF(AND(G16="男",#REF!="○"),AE15+1,AE15)</f>
        <v>#REF!</v>
      </c>
      <c r="AF16" s="1" t="e">
        <f>IF(AND(G16="男",#REF!="○"),V16,"")</f>
        <v>#REF!</v>
      </c>
      <c r="AG16" s="1">
        <f t="shared" si="14"/>
        <v>0</v>
      </c>
      <c r="AH16" s="1" t="str">
        <f t="shared" si="11"/>
        <v/>
      </c>
      <c r="AI16" s="1" t="e">
        <f>IF(AND(G16="女",#REF!="○"),AI15+1,AI15)</f>
        <v>#REF!</v>
      </c>
      <c r="AJ16" s="1" t="e">
        <f>IF(AND(G16="女",#REF!="○"),AB16,"")</f>
        <v>#REF!</v>
      </c>
    </row>
    <row r="17" spans="1:36" ht="16.2" customHeight="1">
      <c r="A17" s="1">
        <v>8</v>
      </c>
      <c r="B17" s="18">
        <v>2</v>
      </c>
      <c r="C17" s="29"/>
      <c r="D17" s="29"/>
      <c r="E17" s="29"/>
      <c r="F17" s="115"/>
      <c r="G17" s="116" t="s">
        <v>149</v>
      </c>
      <c r="H17" s="30"/>
      <c r="I17" s="79"/>
      <c r="J17" s="122" t="str">
        <f t="shared" si="12"/>
        <v/>
      </c>
      <c r="N17" s="35" t="str">
        <f>IF(種目情報!A10="","",種目情報!A10)</f>
        <v/>
      </c>
      <c r="O17" s="36" t="str">
        <f>IF(種目情報!E10="","",種目情報!E10)</f>
        <v/>
      </c>
      <c r="Q17" s="4" t="str">
        <f t="shared" si="0"/>
        <v/>
      </c>
      <c r="R17" s="4" t="str">
        <f t="shared" si="1"/>
        <v/>
      </c>
      <c r="S17" s="4" t="str">
        <f t="shared" si="2"/>
        <v/>
      </c>
      <c r="T17" s="4" t="str">
        <f t="shared" si="3"/>
        <v/>
      </c>
      <c r="U17" s="4" t="str">
        <f t="shared" si="4"/>
        <v/>
      </c>
      <c r="V17" s="7" t="str">
        <f>IF(G17="男",data_kyogisha!A9,"")</f>
        <v/>
      </c>
      <c r="W17" s="4">
        <f t="shared" si="5"/>
        <v>0</v>
      </c>
      <c r="X17" s="4">
        <f t="shared" si="6"/>
        <v>0</v>
      </c>
      <c r="Y17" s="4">
        <f t="shared" si="7"/>
        <v>0</v>
      </c>
      <c r="Z17" s="4" t="str">
        <f t="shared" si="8"/>
        <v>女</v>
      </c>
      <c r="AA17" s="4" t="str">
        <f t="shared" si="9"/>
        <v/>
      </c>
      <c r="AB17" s="4" t="str">
        <f>IF(G17="女",data_kyogisha!A9,"")</f>
        <v/>
      </c>
      <c r="AC17" s="1">
        <f t="shared" si="13"/>
        <v>0</v>
      </c>
      <c r="AD17" s="1" t="str">
        <f t="shared" si="10"/>
        <v/>
      </c>
      <c r="AE17" s="1" t="e">
        <f>IF(AND(G17="男",#REF!="○"),AE16+1,AE16)</f>
        <v>#REF!</v>
      </c>
      <c r="AF17" s="1" t="e">
        <f>IF(AND(G17="男",#REF!="○"),V17,"")</f>
        <v>#REF!</v>
      </c>
      <c r="AG17" s="1">
        <f t="shared" si="14"/>
        <v>0</v>
      </c>
      <c r="AH17" s="1" t="str">
        <f t="shared" si="11"/>
        <v/>
      </c>
      <c r="AI17" s="1" t="e">
        <f>IF(AND(G17="女",#REF!="○"),AI16+1,AI16)</f>
        <v>#REF!</v>
      </c>
      <c r="AJ17" s="1" t="e">
        <f>IF(AND(G17="女",#REF!="○"),AB17,"")</f>
        <v>#REF!</v>
      </c>
    </row>
    <row r="18" spans="1:36" ht="16.2" customHeight="1">
      <c r="A18" s="1">
        <v>9</v>
      </c>
      <c r="B18" s="18">
        <v>3</v>
      </c>
      <c r="C18" s="29"/>
      <c r="D18" s="29"/>
      <c r="E18" s="29"/>
      <c r="F18" s="115"/>
      <c r="G18" s="116" t="s">
        <v>149</v>
      </c>
      <c r="H18" s="30"/>
      <c r="I18" s="79"/>
      <c r="J18" s="122" t="str">
        <f t="shared" si="12"/>
        <v/>
      </c>
      <c r="N18" s="35" t="str">
        <f>IF(種目情報!A11="","",種目情報!A11)</f>
        <v/>
      </c>
      <c r="O18" s="36" t="str">
        <f>IF(種目情報!E11="","",種目情報!E11)</f>
        <v/>
      </c>
      <c r="Q18" s="4" t="str">
        <f t="shared" si="0"/>
        <v/>
      </c>
      <c r="R18" s="4" t="str">
        <f t="shared" si="1"/>
        <v/>
      </c>
      <c r="S18" s="4" t="str">
        <f t="shared" si="2"/>
        <v/>
      </c>
      <c r="T18" s="4" t="str">
        <f t="shared" si="3"/>
        <v/>
      </c>
      <c r="U18" s="4" t="str">
        <f t="shared" si="4"/>
        <v/>
      </c>
      <c r="V18" s="7" t="str">
        <f>IF(G18="男",data_kyogisha!A10,"")</f>
        <v/>
      </c>
      <c r="W18" s="4">
        <f t="shared" si="5"/>
        <v>0</v>
      </c>
      <c r="X18" s="4">
        <f t="shared" si="6"/>
        <v>0</v>
      </c>
      <c r="Y18" s="4">
        <f t="shared" si="7"/>
        <v>0</v>
      </c>
      <c r="Z18" s="4" t="str">
        <f t="shared" si="8"/>
        <v>女</v>
      </c>
      <c r="AA18" s="4" t="str">
        <f t="shared" si="9"/>
        <v/>
      </c>
      <c r="AB18" s="4" t="str">
        <f>IF(G18="女",data_kyogisha!A10,"")</f>
        <v/>
      </c>
      <c r="AC18" s="1">
        <f t="shared" si="13"/>
        <v>0</v>
      </c>
      <c r="AD18" s="1" t="str">
        <f t="shared" si="10"/>
        <v/>
      </c>
      <c r="AE18" s="1" t="e">
        <f>IF(AND(G18="男",#REF!="○"),AE17+1,AE17)</f>
        <v>#REF!</v>
      </c>
      <c r="AF18" s="1" t="e">
        <f>IF(AND(G18="男",#REF!="○"),V18,"")</f>
        <v>#REF!</v>
      </c>
      <c r="AG18" s="1">
        <f t="shared" si="14"/>
        <v>0</v>
      </c>
      <c r="AH18" s="1" t="str">
        <f t="shared" si="11"/>
        <v/>
      </c>
      <c r="AI18" s="1" t="e">
        <f>IF(AND(G18="女",#REF!="○"),AI17+1,AI17)</f>
        <v>#REF!</v>
      </c>
      <c r="AJ18" s="1" t="e">
        <f>IF(AND(G18="女",#REF!="○"),AB18,"")</f>
        <v>#REF!</v>
      </c>
    </row>
    <row r="19" spans="1:36" ht="16.2" customHeight="1">
      <c r="A19" s="1">
        <v>10</v>
      </c>
      <c r="B19" s="18">
        <v>4</v>
      </c>
      <c r="C19" s="29"/>
      <c r="D19" s="29"/>
      <c r="E19" s="29"/>
      <c r="F19" s="115"/>
      <c r="G19" s="116" t="s">
        <v>149</v>
      </c>
      <c r="H19" s="30"/>
      <c r="I19" s="79"/>
      <c r="J19" s="122" t="str">
        <f t="shared" si="12"/>
        <v/>
      </c>
      <c r="N19" s="35" t="str">
        <f>IF(種目情報!A12="","",種目情報!A12)</f>
        <v/>
      </c>
      <c r="O19" s="36" t="str">
        <f>IF(種目情報!E12="","",種目情報!E12)</f>
        <v/>
      </c>
      <c r="Q19" s="4" t="str">
        <f t="shared" si="0"/>
        <v/>
      </c>
      <c r="R19" s="4" t="str">
        <f t="shared" si="1"/>
        <v/>
      </c>
      <c r="S19" s="4" t="str">
        <f t="shared" si="2"/>
        <v/>
      </c>
      <c r="T19" s="4" t="str">
        <f t="shared" si="3"/>
        <v/>
      </c>
      <c r="U19" s="4" t="str">
        <f t="shared" si="4"/>
        <v/>
      </c>
      <c r="V19" s="7" t="str">
        <f>IF(G19="男",data_kyogisha!A11,"")</f>
        <v/>
      </c>
      <c r="W19" s="4">
        <f t="shared" si="5"/>
        <v>0</v>
      </c>
      <c r="X19" s="4">
        <f t="shared" si="6"/>
        <v>0</v>
      </c>
      <c r="Y19" s="4">
        <f t="shared" si="7"/>
        <v>0</v>
      </c>
      <c r="Z19" s="4" t="str">
        <f t="shared" si="8"/>
        <v>女</v>
      </c>
      <c r="AA19" s="4" t="str">
        <f t="shared" si="9"/>
        <v/>
      </c>
      <c r="AB19" s="4" t="str">
        <f>IF(G19="女",data_kyogisha!A11,"")</f>
        <v/>
      </c>
      <c r="AC19" s="1">
        <f t="shared" si="13"/>
        <v>0</v>
      </c>
      <c r="AD19" s="1" t="str">
        <f t="shared" si="10"/>
        <v/>
      </c>
      <c r="AE19" s="1" t="e">
        <f>IF(AND(G19="男",#REF!="○"),AE18+1,AE18)</f>
        <v>#REF!</v>
      </c>
      <c r="AF19" s="1" t="e">
        <f>IF(AND(G19="男",#REF!="○"),V19,"")</f>
        <v>#REF!</v>
      </c>
      <c r="AG19" s="1">
        <f t="shared" si="14"/>
        <v>0</v>
      </c>
      <c r="AH19" s="1" t="str">
        <f t="shared" si="11"/>
        <v/>
      </c>
      <c r="AI19" s="1" t="e">
        <f>IF(AND(G19="女",#REF!="○"),AI18+1,AI18)</f>
        <v>#REF!</v>
      </c>
      <c r="AJ19" s="1" t="e">
        <f>IF(AND(G19="女",#REF!="○"),AB19,"")</f>
        <v>#REF!</v>
      </c>
    </row>
    <row r="20" spans="1:36" ht="16.2" customHeight="1">
      <c r="A20" s="1">
        <v>11</v>
      </c>
      <c r="B20" s="18">
        <v>5</v>
      </c>
      <c r="C20" s="29"/>
      <c r="D20" s="29"/>
      <c r="E20" s="29"/>
      <c r="F20" s="115"/>
      <c r="G20" s="116" t="s">
        <v>149</v>
      </c>
      <c r="H20" s="30"/>
      <c r="I20" s="79"/>
      <c r="J20" s="122" t="str">
        <f t="shared" si="12"/>
        <v/>
      </c>
      <c r="N20" s="35" t="str">
        <f>IF(種目情報!A13="","",種目情報!A13)</f>
        <v/>
      </c>
      <c r="O20" s="36" t="str">
        <f>IF(種目情報!E13="","",種目情報!E13)</f>
        <v/>
      </c>
      <c r="Q20" s="4" t="str">
        <f t="shared" si="0"/>
        <v/>
      </c>
      <c r="R20" s="4" t="str">
        <f t="shared" si="1"/>
        <v/>
      </c>
      <c r="S20" s="4" t="str">
        <f t="shared" si="2"/>
        <v/>
      </c>
      <c r="T20" s="4" t="str">
        <f t="shared" si="3"/>
        <v/>
      </c>
      <c r="U20" s="4" t="str">
        <f t="shared" si="4"/>
        <v/>
      </c>
      <c r="V20" s="7" t="str">
        <f>IF(G20="男",data_kyogisha!A12,"")</f>
        <v/>
      </c>
      <c r="W20" s="4">
        <f t="shared" si="5"/>
        <v>0</v>
      </c>
      <c r="X20" s="4">
        <f t="shared" si="6"/>
        <v>0</v>
      </c>
      <c r="Y20" s="4">
        <f t="shared" si="7"/>
        <v>0</v>
      </c>
      <c r="Z20" s="4" t="str">
        <f t="shared" si="8"/>
        <v>女</v>
      </c>
      <c r="AA20" s="4" t="str">
        <f t="shared" si="9"/>
        <v/>
      </c>
      <c r="AB20" s="4" t="str">
        <f>IF(G20="女",data_kyogisha!A12,"")</f>
        <v/>
      </c>
      <c r="AC20" s="1">
        <f t="shared" si="13"/>
        <v>0</v>
      </c>
      <c r="AD20" s="1" t="str">
        <f t="shared" si="10"/>
        <v/>
      </c>
      <c r="AE20" s="1" t="e">
        <f>IF(AND(G20="男",#REF!="○"),AE19+1,AE19)</f>
        <v>#REF!</v>
      </c>
      <c r="AF20" s="1" t="e">
        <f>IF(AND(G20="男",#REF!="○"),V20,"")</f>
        <v>#REF!</v>
      </c>
      <c r="AG20" s="1">
        <f t="shared" si="14"/>
        <v>0</v>
      </c>
      <c r="AH20" s="1" t="str">
        <f t="shared" si="11"/>
        <v/>
      </c>
      <c r="AI20" s="1" t="e">
        <f>IF(AND(G20="女",#REF!="○"),AI19+1,AI19)</f>
        <v>#REF!</v>
      </c>
      <c r="AJ20" s="1" t="e">
        <f>IF(AND(G20="女",#REF!="○"),AB20,"")</f>
        <v>#REF!</v>
      </c>
    </row>
    <row r="21" spans="1:36" ht="16.2" customHeight="1" thickBot="1">
      <c r="A21" s="1">
        <v>12</v>
      </c>
      <c r="B21" s="18">
        <v>6</v>
      </c>
      <c r="C21" s="29"/>
      <c r="D21" s="29"/>
      <c r="E21" s="29"/>
      <c r="F21" s="115"/>
      <c r="G21" s="116" t="s">
        <v>149</v>
      </c>
      <c r="H21" s="30"/>
      <c r="I21" s="79"/>
      <c r="J21" s="122" t="str">
        <f t="shared" si="12"/>
        <v/>
      </c>
      <c r="N21" s="35" t="str">
        <f>IF(種目情報!A14="","",種目情報!A14)</f>
        <v/>
      </c>
      <c r="O21" s="36" t="str">
        <f>IF(種目情報!E14="","",種目情報!E14)</f>
        <v/>
      </c>
      <c r="Q21" s="4" t="str">
        <f t="shared" si="0"/>
        <v/>
      </c>
      <c r="R21" s="4" t="str">
        <f t="shared" si="1"/>
        <v/>
      </c>
      <c r="S21" s="4" t="str">
        <f t="shared" si="2"/>
        <v/>
      </c>
      <c r="T21" s="4" t="str">
        <f t="shared" si="3"/>
        <v/>
      </c>
      <c r="U21" s="4" t="str">
        <f t="shared" si="4"/>
        <v/>
      </c>
      <c r="V21" s="7" t="str">
        <f>IF(G21="男",data_kyogisha!A13,"")</f>
        <v/>
      </c>
      <c r="W21" s="4">
        <f t="shared" si="5"/>
        <v>0</v>
      </c>
      <c r="X21" s="4">
        <f t="shared" si="6"/>
        <v>0</v>
      </c>
      <c r="Y21" s="4">
        <f t="shared" si="7"/>
        <v>0</v>
      </c>
      <c r="Z21" s="4" t="str">
        <f t="shared" si="8"/>
        <v>女</v>
      </c>
      <c r="AA21" s="4" t="str">
        <f t="shared" si="9"/>
        <v/>
      </c>
      <c r="AB21" s="4" t="str">
        <f>IF(G21="女",data_kyogisha!A13,"")</f>
        <v/>
      </c>
      <c r="AC21" s="1">
        <f t="shared" si="13"/>
        <v>0</v>
      </c>
      <c r="AD21" s="1" t="str">
        <f t="shared" si="10"/>
        <v/>
      </c>
      <c r="AE21" s="1" t="e">
        <f>IF(AND(G21="男",#REF!="○"),AE20+1,AE20)</f>
        <v>#REF!</v>
      </c>
      <c r="AF21" s="1" t="e">
        <f>IF(AND(G21="男",#REF!="○"),V21,"")</f>
        <v>#REF!</v>
      </c>
      <c r="AG21" s="1">
        <f t="shared" si="14"/>
        <v>0</v>
      </c>
      <c r="AH21" s="1" t="str">
        <f t="shared" si="11"/>
        <v/>
      </c>
      <c r="AI21" s="1" t="e">
        <f>IF(AND(G21="女",#REF!="○"),AI20+1,AI20)</f>
        <v>#REF!</v>
      </c>
      <c r="AJ21" s="1" t="e">
        <f>IF(AND(G21="女",#REF!="○"),AB21,"")</f>
        <v>#REF!</v>
      </c>
    </row>
    <row r="22" spans="1:36">
      <c r="B22" s="85"/>
      <c r="C22" s="85"/>
      <c r="D22" s="85"/>
      <c r="E22" s="85"/>
      <c r="F22" s="84"/>
      <c r="G22" s="85"/>
      <c r="H22" s="85"/>
      <c r="I22" s="85"/>
      <c r="J22" s="85"/>
    </row>
    <row r="23" spans="1:36">
      <c r="F23" s="9"/>
    </row>
    <row r="24" spans="1:36">
      <c r="F24" s="9"/>
    </row>
  </sheetData>
  <sheetProtection password="CD83" sheet="1" selectLockedCells="1"/>
  <mergeCells count="1">
    <mergeCell ref="I3:J3"/>
  </mergeCells>
  <phoneticPr fontId="2"/>
  <dataValidations count="3">
    <dataValidation imeMode="off" allowBlank="1" showInputMessage="1" showErrorMessage="1" sqref="F10:F21 C10:C21 J5:J6 H10:I21"/>
    <dataValidation imeMode="on" allowBlank="1" showInputMessage="1" showErrorMessage="1" sqref="D10:D21"/>
    <dataValidation imeMode="halfKatakana" allowBlank="1" showInputMessage="1" showErrorMessage="1" sqref="F9 E9:E21"/>
  </dataValidations>
  <pageMargins left="0.7" right="0.7" top="0.75" bottom="0.75" header="0.3" footer="0.3"/>
  <pageSetup paperSize="9" orientation="portrait" r:id="rId1"/>
  <ignoredErrors>
    <ignoredError sqref="J10:J21"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pane="bottomLeft" activeCell="G13" sqref="G13"/>
    </sheetView>
  </sheetViews>
  <sheetFormatPr defaultColWidth="9" defaultRowHeight="13.2"/>
  <cols>
    <col min="1" max="1" width="1.88671875" style="22" customWidth="1"/>
    <col min="2" max="2" width="4.44140625" style="22" customWidth="1"/>
    <col min="3" max="3" width="6.44140625" style="22" bestFit="1" customWidth="1"/>
    <col min="4" max="4" width="12.21875" style="22" bestFit="1" customWidth="1"/>
    <col min="5" max="5" width="9.44140625" style="22" customWidth="1"/>
    <col min="6" max="6" width="8.44140625" style="22" bestFit="1" customWidth="1"/>
    <col min="7" max="7" width="5" style="23" customWidth="1"/>
    <col min="8" max="8" width="4.44140625" style="22" customWidth="1"/>
    <col min="9" max="9" width="6.44140625" style="22" customWidth="1"/>
    <col min="10" max="10" width="12.21875" style="22" customWidth="1"/>
    <col min="11" max="11" width="9.44140625" style="22" customWidth="1"/>
    <col min="12" max="12" width="8.44140625" style="22" bestFit="1" customWidth="1"/>
    <col min="13" max="13" width="5" style="25" customWidth="1"/>
    <col min="14" max="14" width="4.44140625" style="22" customWidth="1"/>
    <col min="15" max="15" width="6.44140625" style="22" bestFit="1" customWidth="1"/>
    <col min="16" max="16" width="12.21875" style="22" customWidth="1"/>
    <col min="17" max="17" width="9.44140625" style="22" customWidth="1"/>
    <col min="18" max="18" width="8.44140625" style="22" bestFit="1" customWidth="1"/>
    <col min="19" max="19" width="5" style="25" customWidth="1"/>
    <col min="20" max="20" width="4.44140625" style="22" customWidth="1"/>
    <col min="21" max="21" width="6.44140625" style="22" bestFit="1" customWidth="1"/>
    <col min="22" max="22" width="12.21875" style="22" customWidth="1"/>
    <col min="23" max="23" width="9.44140625" style="22" customWidth="1"/>
    <col min="24" max="24" width="8.44140625" style="22" bestFit="1" customWidth="1"/>
    <col min="25" max="26" width="9" style="22"/>
    <col min="27" max="27" width="9" style="22" customWidth="1"/>
    <col min="28" max="16384" width="9" style="22"/>
  </cols>
  <sheetData>
    <row r="1" spans="1:24" ht="16.8" thickBot="1">
      <c r="A1" s="21" t="s">
        <v>99</v>
      </c>
      <c r="H1" s="24"/>
      <c r="I1" s="31" t="s">
        <v>63</v>
      </c>
      <c r="J1" s="169" t="str">
        <f>IF(①学校情報入力!D5="","",①学校情報入力!D5)</f>
        <v/>
      </c>
      <c r="K1" s="170"/>
      <c r="L1" s="171"/>
      <c r="M1" s="20"/>
      <c r="O1" s="31" t="s">
        <v>85</v>
      </c>
      <c r="P1" s="169" t="str">
        <f>IF(①学校情報入力!D6="","",①学校情報入力!D6)</f>
        <v/>
      </c>
      <c r="Q1" s="170"/>
      <c r="R1" s="171"/>
      <c r="T1" s="24"/>
      <c r="W1" s="51"/>
    </row>
    <row r="2" spans="1:24">
      <c r="H2" s="24"/>
      <c r="N2" s="24"/>
      <c r="T2" s="24"/>
    </row>
    <row r="3" spans="1:24" s="59" customFormat="1">
      <c r="A3" s="60"/>
      <c r="B3" s="56"/>
      <c r="C3" s="57" t="s">
        <v>98</v>
      </c>
      <c r="D3" s="58"/>
      <c r="E3" s="58"/>
      <c r="F3" s="58"/>
      <c r="G3" s="58"/>
      <c r="H3" s="58"/>
      <c r="I3" s="58"/>
      <c r="J3" s="58"/>
      <c r="K3" s="58"/>
      <c r="L3" s="58"/>
      <c r="M3" s="58"/>
      <c r="N3" s="58"/>
      <c r="O3" s="58"/>
      <c r="P3" s="73"/>
      <c r="Q3" s="73"/>
      <c r="R3" s="73"/>
      <c r="S3" s="73"/>
      <c r="T3" s="73"/>
      <c r="U3" s="73"/>
      <c r="V3" s="73"/>
      <c r="W3" s="73"/>
    </row>
    <row r="4" spans="1:24" s="59" customFormat="1">
      <c r="A4" s="60"/>
      <c r="B4" s="56"/>
      <c r="C4" s="57" t="s">
        <v>100</v>
      </c>
      <c r="D4" s="58"/>
      <c r="E4" s="58"/>
      <c r="F4" s="58"/>
      <c r="G4" s="58"/>
      <c r="H4" s="58"/>
      <c r="I4" s="58"/>
      <c r="J4" s="58"/>
      <c r="K4" s="58"/>
      <c r="L4" s="58"/>
      <c r="M4" s="58"/>
      <c r="N4" s="58"/>
      <c r="O4" s="58"/>
      <c r="P4" s="73"/>
      <c r="Q4" s="73"/>
      <c r="R4" s="73"/>
      <c r="S4" s="73"/>
      <c r="T4" s="73"/>
      <c r="U4" s="73"/>
      <c r="V4" s="73"/>
      <c r="W4" s="73"/>
    </row>
    <row r="5" spans="1:24">
      <c r="H5" s="60"/>
      <c r="N5" s="60"/>
      <c r="T5" s="60"/>
    </row>
    <row r="6" spans="1:24" s="61" customFormat="1">
      <c r="A6" s="70"/>
      <c r="B6" s="173" t="s">
        <v>73</v>
      </c>
      <c r="C6" s="173"/>
      <c r="D6" s="173"/>
      <c r="E6" s="173"/>
      <c r="F6" s="173"/>
      <c r="G6" s="71"/>
      <c r="H6" s="177"/>
      <c r="I6" s="178"/>
      <c r="J6" s="178"/>
      <c r="K6" s="178"/>
      <c r="L6" s="179"/>
      <c r="M6" s="72"/>
      <c r="N6" s="175" t="s">
        <v>74</v>
      </c>
      <c r="O6" s="175"/>
      <c r="P6" s="175"/>
      <c r="Q6" s="175"/>
      <c r="R6" s="175"/>
      <c r="S6" s="72"/>
      <c r="T6" s="176"/>
      <c r="U6" s="176"/>
      <c r="V6" s="176"/>
      <c r="W6" s="176"/>
      <c r="X6" s="176"/>
    </row>
    <row r="7" spans="1:24">
      <c r="B7" s="62" t="s">
        <v>67</v>
      </c>
      <c r="C7" s="62" t="s">
        <v>0</v>
      </c>
      <c r="D7" s="62" t="s">
        <v>68</v>
      </c>
      <c r="E7" s="62" t="s">
        <v>89</v>
      </c>
      <c r="F7" s="62" t="s">
        <v>40</v>
      </c>
      <c r="H7" s="111" t="s">
        <v>67</v>
      </c>
      <c r="I7" s="111" t="s">
        <v>0</v>
      </c>
      <c r="J7" s="111" t="s">
        <v>68</v>
      </c>
      <c r="K7" s="111" t="s">
        <v>89</v>
      </c>
      <c r="L7" s="111" t="s">
        <v>40</v>
      </c>
      <c r="N7" s="110" t="s">
        <v>67</v>
      </c>
      <c r="O7" s="110" t="s">
        <v>0</v>
      </c>
      <c r="P7" s="62" t="s">
        <v>68</v>
      </c>
      <c r="Q7" s="62" t="s">
        <v>89</v>
      </c>
      <c r="R7" s="62" t="s">
        <v>40</v>
      </c>
      <c r="T7" s="111" t="s">
        <v>67</v>
      </c>
      <c r="U7" s="111" t="s">
        <v>0</v>
      </c>
      <c r="V7" s="112" t="s">
        <v>68</v>
      </c>
      <c r="W7" s="112" t="s">
        <v>89</v>
      </c>
      <c r="X7" s="112" t="s">
        <v>40</v>
      </c>
    </row>
    <row r="8" spans="1:24">
      <c r="B8" s="63">
        <v>1</v>
      </c>
      <c r="C8" s="63" t="str">
        <f>IF(②選手情報入力!$AD$9&lt;1,"",VLOOKUP(B8,②選手情報入力!$AC$10:$AD$21,2,FALSE))</f>
        <v/>
      </c>
      <c r="D8" s="47" t="str">
        <f>IF(C8="","",VLOOKUP(C8,data_kyogisha!A:F,6,0))</f>
        <v/>
      </c>
      <c r="E8" s="47" t="str">
        <f>IF(C8="","",C8)</f>
        <v/>
      </c>
      <c r="F8" s="172" t="str">
        <f>IF(②選手情報入力!J5="","",②選手情報入力!J5)</f>
        <v/>
      </c>
      <c r="H8" s="87">
        <v>1</v>
      </c>
      <c r="I8" s="87" t="str">
        <f>IF(②選手情報入力!$AF$9&lt;1,"",VLOOKUP(H8,②選手情報入力!$AE$10:$AF$21,2,FALSE))</f>
        <v/>
      </c>
      <c r="J8" s="88" t="str">
        <f>IF(I8="","",VLOOKUP(C8,data_kyogisha!A:F,6,0))</f>
        <v/>
      </c>
      <c r="K8" s="88" t="str">
        <f>IF(I8="","",I8)</f>
        <v/>
      </c>
      <c r="L8" s="180"/>
      <c r="N8" s="63">
        <v>1</v>
      </c>
      <c r="O8" s="63" t="str">
        <f>IF(②選手情報入力!$AH$9&lt;1,"",VLOOKUP(N8,②選手情報入力!$AG$10:$AH$21,2,FALSE))</f>
        <v/>
      </c>
      <c r="P8" s="47" t="str">
        <f>IF(O8="","",VLOOKUP(O8,data_kyogisha!A:F,6,0))</f>
        <v/>
      </c>
      <c r="Q8" s="47" t="str">
        <f>IF(O8="","",O8)</f>
        <v/>
      </c>
      <c r="R8" s="172" t="str">
        <f>IF(②選手情報入力!J6="","",②選手情報入力!J6)</f>
        <v/>
      </c>
      <c r="T8" s="87">
        <v>1</v>
      </c>
      <c r="U8" s="87" t="str">
        <f>IF(②選手情報入力!$AJ$9&lt;1,"",VLOOKUP(T8,②選手情報入力!$AI$10:$AJ$21,2,FALSE))</f>
        <v/>
      </c>
      <c r="V8" s="88" t="str">
        <f>IF(U8="","",VLOOKUP(O8,data_kyogisha!A:F,6,0))</f>
        <v/>
      </c>
      <c r="W8" s="88" t="str">
        <f>IF(U8="","",U8)</f>
        <v/>
      </c>
      <c r="X8" s="174"/>
    </row>
    <row r="9" spans="1:24">
      <c r="B9" s="64">
        <v>2</v>
      </c>
      <c r="C9" s="64" t="str">
        <f>IF(②選手情報入力!$AD$9&lt;2,"",VLOOKUP(B9,②選手情報入力!$AC$10:$AD$21,2,FALSE))</f>
        <v/>
      </c>
      <c r="D9" s="48" t="str">
        <f>IF(C9="","",VLOOKUP(C9,data_kyogisha!A:F,6,0))</f>
        <v/>
      </c>
      <c r="E9" s="48" t="str">
        <f t="shared" ref="E9:E13" si="0">IF(C9="","",C9)</f>
        <v/>
      </c>
      <c r="F9" s="172"/>
      <c r="H9" s="89">
        <v>2</v>
      </c>
      <c r="I9" s="89" t="str">
        <f>IF(②選手情報入力!$AF$9&lt;2,"",VLOOKUP(H9,②選手情報入力!$AE$10:$AF$21,2,FALSE))</f>
        <v/>
      </c>
      <c r="J9" s="90" t="str">
        <f>IF(I9="","",VLOOKUP(C9,data_kyogisha!A:F,6,0))</f>
        <v/>
      </c>
      <c r="K9" s="90" t="str">
        <f t="shared" ref="K9:K13" si="1">IF(I9="","",I9)</f>
        <v/>
      </c>
      <c r="L9" s="181"/>
      <c r="N9" s="64">
        <v>2</v>
      </c>
      <c r="O9" s="64" t="str">
        <f>IF(②選手情報入力!$AH$9&lt;2,"",VLOOKUP(N9,②選手情報入力!$AG$10:$AH$21,2,FALSE))</f>
        <v/>
      </c>
      <c r="P9" s="48" t="str">
        <f>IF(O9="","",VLOOKUP(O9,data_kyogisha!A:F,6,0))</f>
        <v/>
      </c>
      <c r="Q9" s="48" t="str">
        <f t="shared" ref="Q9:Q13" si="2">IF(O9="","",O9)</f>
        <v/>
      </c>
      <c r="R9" s="172"/>
      <c r="T9" s="89">
        <v>2</v>
      </c>
      <c r="U9" s="89" t="str">
        <f>IF(②選手情報入力!$AJ$9&lt;2,"",VLOOKUP(T9,②選手情報入力!$AI$10:$AJ$21,2,FALSE))</f>
        <v/>
      </c>
      <c r="V9" s="90" t="str">
        <f>IF(U9="","",VLOOKUP(O9,data_kyogisha!A:F,6,0))</f>
        <v/>
      </c>
      <c r="W9" s="90" t="str">
        <f t="shared" ref="W9:W13" si="3">IF(U9="","",U9)</f>
        <v/>
      </c>
      <c r="X9" s="174"/>
    </row>
    <row r="10" spans="1:24">
      <c r="B10" s="64">
        <v>3</v>
      </c>
      <c r="C10" s="64" t="str">
        <f>IF(②選手情報入力!$AD$9&lt;3,"",VLOOKUP(B10,②選手情報入力!$AC$10:$AD$21,2,FALSE))</f>
        <v/>
      </c>
      <c r="D10" s="48" t="str">
        <f>IF(C10="","",VLOOKUP(C10,data_kyogisha!A:F,6,0))</f>
        <v/>
      </c>
      <c r="E10" s="48" t="str">
        <f t="shared" si="0"/>
        <v/>
      </c>
      <c r="F10" s="172"/>
      <c r="H10" s="89">
        <v>3</v>
      </c>
      <c r="I10" s="89" t="str">
        <f>IF(②選手情報入力!$AF$9&lt;3,"",VLOOKUP(H10,②選手情報入力!$AE$10:$AF$21,2,FALSE))</f>
        <v/>
      </c>
      <c r="J10" s="90" t="str">
        <f>IF(I10="","",VLOOKUP(C10,data_kyogisha!A:F,6,0))</f>
        <v/>
      </c>
      <c r="K10" s="90" t="str">
        <f t="shared" si="1"/>
        <v/>
      </c>
      <c r="L10" s="181"/>
      <c r="N10" s="64">
        <v>3</v>
      </c>
      <c r="O10" s="64" t="str">
        <f>IF(②選手情報入力!$AH$9&lt;3,"",VLOOKUP(N10,②選手情報入力!$AG$10:$AH$21,2,FALSE))</f>
        <v/>
      </c>
      <c r="P10" s="48" t="str">
        <f>IF(O10="","",VLOOKUP(O10,data_kyogisha!A:F,6,0))</f>
        <v/>
      </c>
      <c r="Q10" s="48" t="str">
        <f t="shared" si="2"/>
        <v/>
      </c>
      <c r="R10" s="172"/>
      <c r="T10" s="89">
        <v>3</v>
      </c>
      <c r="U10" s="89" t="str">
        <f>IF(②選手情報入力!$AJ$9&lt;3,"",VLOOKUP(T10,②選手情報入力!$AI$10:$AJ$21,2,FALSE))</f>
        <v/>
      </c>
      <c r="V10" s="90" t="str">
        <f>IF(U10="","",VLOOKUP(O10,data_kyogisha!A:F,6,0))</f>
        <v/>
      </c>
      <c r="W10" s="90" t="str">
        <f t="shared" si="3"/>
        <v/>
      </c>
      <c r="X10" s="174"/>
    </row>
    <row r="11" spans="1:24">
      <c r="B11" s="64">
        <v>4</v>
      </c>
      <c r="C11" s="64" t="str">
        <f>IF(②選手情報入力!$AD$9&lt;4,"",VLOOKUP(B11,②選手情報入力!$AC$10:$AD$21,2,FALSE))</f>
        <v/>
      </c>
      <c r="D11" s="48" t="str">
        <f>IF(C11="","",VLOOKUP(C11,data_kyogisha!A:F,6,0))</f>
        <v/>
      </c>
      <c r="E11" s="48" t="str">
        <f t="shared" si="0"/>
        <v/>
      </c>
      <c r="F11" s="172"/>
      <c r="H11" s="89">
        <v>4</v>
      </c>
      <c r="I11" s="89" t="str">
        <f>IF(②選手情報入力!$AF$9&lt;4,"",VLOOKUP(H11,②選手情報入力!$AE$10:$AF$21,2,FALSE))</f>
        <v/>
      </c>
      <c r="J11" s="90" t="str">
        <f>IF(I11="","",VLOOKUP(C11,data_kyogisha!A:F,6,0))</f>
        <v/>
      </c>
      <c r="K11" s="90" t="str">
        <f t="shared" si="1"/>
        <v/>
      </c>
      <c r="L11" s="181"/>
      <c r="N11" s="64">
        <v>4</v>
      </c>
      <c r="O11" s="64" t="str">
        <f>IF(②選手情報入力!$AH$9&lt;4,"",VLOOKUP(N11,②選手情報入力!$AG$10:$AH$21,2,FALSE))</f>
        <v/>
      </c>
      <c r="P11" s="48" t="str">
        <f>IF(O11="","",VLOOKUP(O11,data_kyogisha!A:F,6,0))</f>
        <v/>
      </c>
      <c r="Q11" s="48" t="str">
        <f t="shared" si="2"/>
        <v/>
      </c>
      <c r="R11" s="172"/>
      <c r="T11" s="89">
        <v>4</v>
      </c>
      <c r="U11" s="89" t="str">
        <f>IF(②選手情報入力!$AJ$9&lt;4,"",VLOOKUP(T11,②選手情報入力!$AI$10:$AJ$21,2,FALSE))</f>
        <v/>
      </c>
      <c r="V11" s="90" t="str">
        <f>IF(U11="","",VLOOKUP(O11,data_kyogisha!A:F,6,0))</f>
        <v/>
      </c>
      <c r="W11" s="90" t="str">
        <f t="shared" si="3"/>
        <v/>
      </c>
      <c r="X11" s="174"/>
    </row>
    <row r="12" spans="1:24">
      <c r="B12" s="64">
        <v>5</v>
      </c>
      <c r="C12" s="64" t="str">
        <f>IF(②選手情報入力!$AD$9&lt;5,"",VLOOKUP(B12,②選手情報入力!$AC$10:$AD$21,2,FALSE))</f>
        <v/>
      </c>
      <c r="D12" s="48" t="str">
        <f>IF(C12="","",VLOOKUP(C12,data_kyogisha!A:F,6,0))</f>
        <v/>
      </c>
      <c r="E12" s="48" t="str">
        <f t="shared" si="0"/>
        <v/>
      </c>
      <c r="F12" s="172"/>
      <c r="H12" s="89">
        <v>5</v>
      </c>
      <c r="I12" s="89" t="str">
        <f>IF(②選手情報入力!$AF$9&lt;5,"",VLOOKUP(H12,②選手情報入力!$AE$10:$AF$21,2,FALSE))</f>
        <v/>
      </c>
      <c r="J12" s="90" t="str">
        <f>IF(I12="","",VLOOKUP(C12,data_kyogisha!A:F,6,0))</f>
        <v/>
      </c>
      <c r="K12" s="90" t="str">
        <f t="shared" si="1"/>
        <v/>
      </c>
      <c r="L12" s="181"/>
      <c r="N12" s="64">
        <v>5</v>
      </c>
      <c r="O12" s="64" t="str">
        <f>IF(②選手情報入力!$AH$9&lt;5,"",VLOOKUP(N12,②選手情報入力!$AG$10:$AH$21,2,FALSE))</f>
        <v/>
      </c>
      <c r="P12" s="48" t="str">
        <f>IF(O12="","",VLOOKUP(O12,data_kyogisha!A:F,6,0))</f>
        <v/>
      </c>
      <c r="Q12" s="48" t="str">
        <f t="shared" si="2"/>
        <v/>
      </c>
      <c r="R12" s="172"/>
      <c r="T12" s="89">
        <v>5</v>
      </c>
      <c r="U12" s="89" t="str">
        <f>IF(②選手情報入力!$AJ$9&lt;5,"",VLOOKUP(T12,②選手情報入力!$AI$10:$AJ$21,2,FALSE))</f>
        <v/>
      </c>
      <c r="V12" s="90" t="str">
        <f>IF(U12="","",VLOOKUP(O12,data_kyogisha!A:F,6,0))</f>
        <v/>
      </c>
      <c r="W12" s="90" t="str">
        <f t="shared" si="3"/>
        <v/>
      </c>
      <c r="X12" s="174"/>
    </row>
    <row r="13" spans="1:24">
      <c r="B13" s="65">
        <v>6</v>
      </c>
      <c r="C13" s="65" t="str">
        <f>IF(②選手情報入力!$AD$9&lt;6,"",VLOOKUP(B13,②選手情報入力!$AC$10:$AD$21,2,FALSE))</f>
        <v/>
      </c>
      <c r="D13" s="49" t="str">
        <f>IF(C13="","",VLOOKUP(C13,data_kyogisha!A:F,6,0))</f>
        <v/>
      </c>
      <c r="E13" s="49" t="str">
        <f t="shared" si="0"/>
        <v/>
      </c>
      <c r="F13" s="172"/>
      <c r="H13" s="91">
        <v>6</v>
      </c>
      <c r="I13" s="91" t="str">
        <f>IF(②選手情報入力!$AF$9&lt;6,"",VLOOKUP(H13,②選手情報入力!$AE$10:$AF$21,2,FALSE))</f>
        <v/>
      </c>
      <c r="J13" s="92" t="str">
        <f>IF(I13="","",VLOOKUP(C13,data_kyogisha!A:F,6,0))</f>
        <v/>
      </c>
      <c r="K13" s="92" t="str">
        <f t="shared" si="1"/>
        <v/>
      </c>
      <c r="L13" s="182"/>
      <c r="N13" s="65">
        <v>6</v>
      </c>
      <c r="O13" s="65" t="str">
        <f>IF(②選手情報入力!$AH$9&lt;6,"",VLOOKUP(N13,②選手情報入力!$AG$10:$AH$21,2,FALSE))</f>
        <v/>
      </c>
      <c r="P13" s="49" t="str">
        <f>IF(O13="","",VLOOKUP(O13,data_kyogisha!A:F,6,0))</f>
        <v/>
      </c>
      <c r="Q13" s="49" t="str">
        <f t="shared" si="2"/>
        <v/>
      </c>
      <c r="R13" s="172"/>
      <c r="T13" s="91">
        <v>6</v>
      </c>
      <c r="U13" s="91" t="str">
        <f>IF(②選手情報入力!$AJ$9&lt;6,"",VLOOKUP(T13,②選手情報入力!$AI$10:$AJ$21,2,FALSE))</f>
        <v/>
      </c>
      <c r="V13" s="92" t="str">
        <f>IF(U13="","",VLOOKUP(O13,data_kyogisha!A:F,6,0))</f>
        <v/>
      </c>
      <c r="W13" s="92" t="str">
        <f t="shared" si="3"/>
        <v/>
      </c>
      <c r="X13" s="174"/>
    </row>
    <row r="14" spans="1:24">
      <c r="C14" s="66"/>
      <c r="D14" s="67" t="s">
        <v>61</v>
      </c>
      <c r="E14" s="68"/>
      <c r="F14" s="69">
        <f>IF(②選手情報入力!AD9&gt;=4,1,0)</f>
        <v>0</v>
      </c>
      <c r="H14" s="66"/>
      <c r="I14" s="66"/>
      <c r="J14" s="67"/>
      <c r="K14" s="68"/>
      <c r="L14" s="69"/>
      <c r="N14" s="66"/>
      <c r="O14" s="66"/>
      <c r="P14" s="67" t="s">
        <v>61</v>
      </c>
      <c r="Q14" s="68"/>
      <c r="R14" s="69">
        <f>IF(②選手情報入力!AH9&gt;=4,1,0)</f>
        <v>0</v>
      </c>
      <c r="T14" s="66"/>
      <c r="U14" s="66"/>
      <c r="V14" s="67"/>
      <c r="W14" s="68"/>
      <c r="X14" s="69"/>
    </row>
  </sheetData>
  <sheetProtection password="CD83" sheet="1" selectLockedCells="1" selectUnlockedCells="1"/>
  <mergeCells count="10">
    <mergeCell ref="J1:L1"/>
    <mergeCell ref="R8:R13"/>
    <mergeCell ref="F8:F13"/>
    <mergeCell ref="B6:F6"/>
    <mergeCell ref="X8:X13"/>
    <mergeCell ref="N6:R6"/>
    <mergeCell ref="T6:X6"/>
    <mergeCell ref="H6:L6"/>
    <mergeCell ref="L8:L13"/>
    <mergeCell ref="P1:R1"/>
  </mergeCells>
  <phoneticPr fontId="2"/>
  <dataValidations count="1">
    <dataValidation imeMode="off" allowBlank="1" showInputMessage="1" showErrorMessage="1" sqref="O8:R13 I8:L13 C8:F13 U8:X13"/>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sheetProtection selectLockedCells="1" selectUnlockedCells="1"/>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workbookViewId="0">
      <selection activeCell="J7" sqref="J7"/>
    </sheetView>
  </sheetViews>
  <sheetFormatPr defaultRowHeight="13.2"/>
  <cols>
    <col min="1" max="1" width="13.88671875" bestFit="1" customWidth="1"/>
    <col min="2" max="2" width="5.21875" bestFit="1" customWidth="1"/>
    <col min="3" max="3" width="5.88671875" bestFit="1" customWidth="1"/>
    <col min="4" max="4" width="3.77734375" customWidth="1"/>
    <col min="5" max="5" width="13.88671875" bestFit="1" customWidth="1"/>
    <col min="6" max="6" width="5.21875" bestFit="1" customWidth="1"/>
    <col min="7" max="7" width="5.88671875" bestFit="1" customWidth="1"/>
    <col min="8" max="8" width="3.77734375" customWidth="1"/>
    <col min="9" max="9" width="11.109375" bestFit="1" customWidth="1"/>
    <col min="10" max="10" width="5.21875" bestFit="1" customWidth="1"/>
    <col min="11" max="11" width="5.88671875" bestFit="1" customWidth="1"/>
    <col min="12" max="12" width="3.77734375" customWidth="1"/>
    <col min="13" max="13" width="2.88671875" bestFit="1" customWidth="1"/>
    <col min="14" max="14" width="31.5546875" bestFit="1" customWidth="1"/>
    <col min="15" max="15" width="27.21875" bestFit="1" customWidth="1"/>
  </cols>
  <sheetData>
    <row r="1" spans="1:15">
      <c r="A1" s="186" t="s">
        <v>75</v>
      </c>
      <c r="B1" s="186"/>
      <c r="C1" s="186"/>
      <c r="E1" s="186" t="s">
        <v>76</v>
      </c>
      <c r="F1" s="186"/>
      <c r="G1" s="186"/>
      <c r="I1" s="186" t="s">
        <v>77</v>
      </c>
      <c r="J1" s="186"/>
      <c r="K1" s="186"/>
      <c r="O1" s="38"/>
    </row>
    <row r="2" spans="1:15">
      <c r="A2" s="186" t="s">
        <v>71</v>
      </c>
      <c r="B2" s="32" t="s">
        <v>78</v>
      </c>
      <c r="C2" s="32" t="s">
        <v>81</v>
      </c>
      <c r="E2" s="186" t="s">
        <v>71</v>
      </c>
      <c r="F2" s="32" t="s">
        <v>78</v>
      </c>
      <c r="G2" s="32" t="s">
        <v>81</v>
      </c>
      <c r="I2" s="186" t="s">
        <v>71</v>
      </c>
      <c r="J2" s="32" t="s">
        <v>78</v>
      </c>
      <c r="K2" s="32" t="s">
        <v>81</v>
      </c>
      <c r="N2" s="186" t="s">
        <v>88</v>
      </c>
      <c r="O2" s="186"/>
    </row>
    <row r="3" spans="1:15" ht="13.8" thickBot="1">
      <c r="A3" s="186"/>
      <c r="B3" s="32" t="s">
        <v>79</v>
      </c>
      <c r="C3" s="32" t="s">
        <v>80</v>
      </c>
      <c r="E3" s="186"/>
      <c r="F3" s="32" t="s">
        <v>79</v>
      </c>
      <c r="G3" s="32" t="s">
        <v>80</v>
      </c>
      <c r="I3" s="186"/>
      <c r="J3" s="32" t="s">
        <v>79</v>
      </c>
      <c r="K3" s="32" t="s">
        <v>80</v>
      </c>
      <c r="N3" s="38"/>
      <c r="O3" s="38"/>
    </row>
    <row r="4" spans="1:15" ht="13.2" customHeight="1">
      <c r="B4" s="27"/>
      <c r="F4" s="27"/>
      <c r="I4" t="s">
        <v>128</v>
      </c>
      <c r="J4" s="27">
        <v>59</v>
      </c>
      <c r="K4">
        <v>2</v>
      </c>
      <c r="M4" s="80" t="s">
        <v>86</v>
      </c>
      <c r="N4" s="42" t="s">
        <v>109</v>
      </c>
      <c r="O4" s="39" t="s">
        <v>109</v>
      </c>
    </row>
    <row r="5" spans="1:15">
      <c r="B5" s="27"/>
      <c r="F5" s="27"/>
      <c r="J5" s="27"/>
      <c r="M5" s="81"/>
      <c r="N5" s="19" t="s">
        <v>110</v>
      </c>
      <c r="O5" s="40" t="s">
        <v>110</v>
      </c>
    </row>
    <row r="6" spans="1:15">
      <c r="B6" s="27"/>
      <c r="F6" s="27"/>
      <c r="I6" t="s">
        <v>131</v>
      </c>
      <c r="J6" s="27">
        <v>60</v>
      </c>
      <c r="K6">
        <v>2</v>
      </c>
      <c r="M6" s="81"/>
      <c r="N6" s="19" t="s">
        <v>111</v>
      </c>
      <c r="O6" s="40" t="s">
        <v>111</v>
      </c>
    </row>
    <row r="7" spans="1:15">
      <c r="B7" s="27"/>
      <c r="F7" s="27"/>
      <c r="J7" s="27"/>
      <c r="M7" s="81"/>
      <c r="N7" s="19" t="s">
        <v>112</v>
      </c>
      <c r="O7" s="40" t="s">
        <v>112</v>
      </c>
    </row>
    <row r="8" spans="1:15">
      <c r="B8" s="27"/>
      <c r="F8" s="27"/>
      <c r="M8" s="81"/>
      <c r="N8" s="19" t="s">
        <v>113</v>
      </c>
      <c r="O8" s="40" t="s">
        <v>113</v>
      </c>
    </row>
    <row r="9" spans="1:15">
      <c r="B9" s="27"/>
      <c r="F9" s="27"/>
      <c r="M9" s="81"/>
      <c r="N9" s="19" t="s">
        <v>114</v>
      </c>
      <c r="O9" s="40" t="s">
        <v>114</v>
      </c>
    </row>
    <row r="10" spans="1:15">
      <c r="B10" s="27"/>
      <c r="F10" s="27"/>
      <c r="M10" s="81"/>
      <c r="N10" s="19" t="s">
        <v>115</v>
      </c>
      <c r="O10" s="40" t="s">
        <v>115</v>
      </c>
    </row>
    <row r="11" spans="1:15">
      <c r="B11" s="27"/>
      <c r="F11" s="27"/>
      <c r="M11" s="81"/>
      <c r="N11" s="19" t="s">
        <v>116</v>
      </c>
      <c r="O11" s="40" t="s">
        <v>116</v>
      </c>
    </row>
    <row r="12" spans="1:15">
      <c r="B12" s="27"/>
      <c r="F12" s="27"/>
      <c r="M12" s="81"/>
      <c r="N12" s="19" t="s">
        <v>117</v>
      </c>
      <c r="O12" s="40" t="s">
        <v>117</v>
      </c>
    </row>
    <row r="13" spans="1:15">
      <c r="B13" s="27"/>
      <c r="F13" s="27"/>
      <c r="M13" s="81"/>
      <c r="N13" s="19" t="s">
        <v>118</v>
      </c>
      <c r="O13" s="40" t="s">
        <v>118</v>
      </c>
    </row>
    <row r="14" spans="1:15">
      <c r="B14" s="27"/>
      <c r="F14" s="27"/>
      <c r="M14" s="81"/>
      <c r="N14" s="19" t="s">
        <v>119</v>
      </c>
      <c r="O14" s="40" t="s">
        <v>119</v>
      </c>
    </row>
    <row r="15" spans="1:15">
      <c r="B15" s="27"/>
      <c r="F15" s="27"/>
      <c r="M15" s="81"/>
      <c r="N15" s="19" t="s">
        <v>120</v>
      </c>
      <c r="O15" s="40" t="s">
        <v>120</v>
      </c>
    </row>
    <row r="16" spans="1:15">
      <c r="B16" s="27"/>
      <c r="F16" s="27"/>
      <c r="M16" s="81"/>
      <c r="N16" s="19" t="s">
        <v>121</v>
      </c>
      <c r="O16" s="40" t="s">
        <v>121</v>
      </c>
    </row>
    <row r="17" spans="2:15">
      <c r="B17" s="27"/>
      <c r="F17" s="27"/>
      <c r="M17" s="81"/>
      <c r="N17" s="19" t="s">
        <v>122</v>
      </c>
      <c r="O17" s="40" t="s">
        <v>122</v>
      </c>
    </row>
    <row r="18" spans="2:15">
      <c r="B18" s="27"/>
      <c r="F18" s="27"/>
      <c r="M18" s="81"/>
      <c r="N18" s="19" t="s">
        <v>123</v>
      </c>
      <c r="O18" s="40" t="s">
        <v>123</v>
      </c>
    </row>
    <row r="19" spans="2:15">
      <c r="B19" s="27"/>
      <c r="F19" s="27"/>
      <c r="M19" s="81"/>
      <c r="N19" s="19" t="s">
        <v>124</v>
      </c>
      <c r="O19" s="40" t="s">
        <v>124</v>
      </c>
    </row>
    <row r="20" spans="2:15">
      <c r="B20" s="27"/>
      <c r="F20" s="27"/>
      <c r="M20" s="81"/>
      <c r="N20" s="76" t="s">
        <v>125</v>
      </c>
      <c r="O20" s="40" t="s">
        <v>125</v>
      </c>
    </row>
    <row r="21" spans="2:15">
      <c r="B21" s="27"/>
      <c r="M21" s="81"/>
      <c r="N21" s="76" t="s">
        <v>126</v>
      </c>
      <c r="O21" s="40" t="s">
        <v>126</v>
      </c>
    </row>
    <row r="22" spans="2:15">
      <c r="B22" s="27"/>
      <c r="M22" s="81"/>
      <c r="N22" s="76" t="s">
        <v>145</v>
      </c>
      <c r="O22" s="40" t="s">
        <v>145</v>
      </c>
    </row>
    <row r="23" spans="2:15">
      <c r="B23" s="27"/>
      <c r="M23" s="82"/>
      <c r="N23" s="19" t="s">
        <v>146</v>
      </c>
      <c r="O23" s="40" t="s">
        <v>146</v>
      </c>
    </row>
    <row r="24" spans="2:15" ht="13.2" customHeight="1">
      <c r="M24" s="44"/>
      <c r="N24" s="45"/>
      <c r="O24" s="46"/>
    </row>
    <row r="25" spans="2:15">
      <c r="M25" s="183" t="s">
        <v>87</v>
      </c>
      <c r="N25" s="19" t="s">
        <v>127</v>
      </c>
      <c r="O25" s="40" t="s">
        <v>127</v>
      </c>
    </row>
    <row r="26" spans="2:15">
      <c r="M26" s="184"/>
      <c r="N26" s="19" t="s">
        <v>129</v>
      </c>
      <c r="O26" s="40" t="s">
        <v>129</v>
      </c>
    </row>
    <row r="27" spans="2:15">
      <c r="M27" s="184"/>
      <c r="N27" s="19" t="s">
        <v>130</v>
      </c>
      <c r="O27" s="40" t="s">
        <v>130</v>
      </c>
    </row>
    <row r="28" spans="2:15">
      <c r="M28" s="184"/>
      <c r="N28" s="19" t="s">
        <v>132</v>
      </c>
      <c r="O28" s="40" t="s">
        <v>132</v>
      </c>
    </row>
    <row r="29" spans="2:15">
      <c r="M29" s="184"/>
      <c r="N29" s="19" t="s">
        <v>133</v>
      </c>
      <c r="O29" s="40" t="s">
        <v>133</v>
      </c>
    </row>
    <row r="30" spans="2:15">
      <c r="M30" s="184"/>
      <c r="N30" s="19" t="s">
        <v>134</v>
      </c>
      <c r="O30" s="40" t="s">
        <v>134</v>
      </c>
    </row>
    <row r="31" spans="2:15" ht="13.2" customHeight="1">
      <c r="M31" s="184"/>
      <c r="N31" s="19" t="s">
        <v>135</v>
      </c>
      <c r="O31" s="40" t="s">
        <v>135</v>
      </c>
    </row>
    <row r="32" spans="2:15">
      <c r="M32" s="184"/>
      <c r="N32" s="19" t="s">
        <v>136</v>
      </c>
      <c r="O32" s="40" t="s">
        <v>136</v>
      </c>
    </row>
    <row r="33" spans="13:15">
      <c r="M33" s="184"/>
      <c r="N33" s="19" t="s">
        <v>137</v>
      </c>
      <c r="O33" s="40" t="s">
        <v>137</v>
      </c>
    </row>
    <row r="34" spans="13:15">
      <c r="M34" s="184"/>
      <c r="N34" s="19" t="s">
        <v>138</v>
      </c>
      <c r="O34" s="40" t="s">
        <v>138</v>
      </c>
    </row>
    <row r="35" spans="13:15">
      <c r="M35" s="184"/>
      <c r="N35" s="19" t="s">
        <v>139</v>
      </c>
      <c r="O35" s="40" t="s">
        <v>139</v>
      </c>
    </row>
    <row r="36" spans="13:15">
      <c r="M36" s="184"/>
      <c r="N36" s="19" t="s">
        <v>140</v>
      </c>
      <c r="O36" s="40" t="s">
        <v>140</v>
      </c>
    </row>
    <row r="37" spans="13:15">
      <c r="M37" s="184"/>
      <c r="N37" s="19" t="s">
        <v>141</v>
      </c>
      <c r="O37" s="40" t="s">
        <v>141</v>
      </c>
    </row>
    <row r="38" spans="13:15">
      <c r="M38" s="184"/>
      <c r="N38" s="19" t="s">
        <v>142</v>
      </c>
      <c r="O38" s="40" t="s">
        <v>142</v>
      </c>
    </row>
    <row r="39" spans="13:15">
      <c r="M39" s="184"/>
      <c r="N39" s="19" t="s">
        <v>143</v>
      </c>
      <c r="O39" s="40" t="s">
        <v>143</v>
      </c>
    </row>
    <row r="40" spans="13:15">
      <c r="M40" s="184"/>
      <c r="N40" s="19" t="s">
        <v>144</v>
      </c>
      <c r="O40" s="40" t="s">
        <v>144</v>
      </c>
    </row>
    <row r="41" spans="13:15">
      <c r="M41" s="184"/>
      <c r="N41" s="19"/>
      <c r="O41" s="40"/>
    </row>
    <row r="42" spans="13:15" ht="13.8" thickBot="1">
      <c r="M42" s="185"/>
      <c r="N42" s="43"/>
      <c r="O42" s="41"/>
    </row>
  </sheetData>
  <sheetProtection selectLockedCells="1" selectUnlockedCells="1"/>
  <mergeCells count="8">
    <mergeCell ref="M25:M42"/>
    <mergeCell ref="N2:O2"/>
    <mergeCell ref="A1:C1"/>
    <mergeCell ref="E1:G1"/>
    <mergeCell ref="I1:K1"/>
    <mergeCell ref="A2:A3"/>
    <mergeCell ref="E2:E3"/>
    <mergeCell ref="I2:I3"/>
  </mergeCells>
  <phoneticPr fontId="2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workbookViewId="0">
      <pane ySplit="1" topLeftCell="A2" activePane="bottomLeft" state="frozen"/>
      <selection pane="bottomLeft" activeCell="A13" sqref="A13"/>
    </sheetView>
  </sheetViews>
  <sheetFormatPr defaultRowHeight="13.2"/>
  <cols>
    <col min="1" max="1" width="10.5546875" bestFit="1" customWidth="1"/>
    <col min="6" max="6" width="13.109375" bestFit="1" customWidth="1"/>
    <col min="8" max="8" width="13.88671875" bestFit="1" customWidth="1"/>
  </cols>
  <sheetData>
    <row r="1" spans="1:34">
      <c r="A1" t="s">
        <v>3</v>
      </c>
      <c r="B1" t="s">
        <v>4</v>
      </c>
      <c r="C1" t="s">
        <v>5</v>
      </c>
      <c r="D1" t="s">
        <v>6</v>
      </c>
      <c r="E1" t="s">
        <v>7</v>
      </c>
      <c r="F1" t="s">
        <v>8</v>
      </c>
      <c r="G1" t="s">
        <v>9</v>
      </c>
      <c r="H1" t="s">
        <v>10</v>
      </c>
      <c r="I1" t="s">
        <v>11</v>
      </c>
      <c r="J1" t="s">
        <v>12</v>
      </c>
      <c r="K1" t="s">
        <v>13</v>
      </c>
      <c r="L1" t="s">
        <v>14</v>
      </c>
      <c r="M1" t="s">
        <v>15</v>
      </c>
      <c r="N1" s="5" t="s">
        <v>16</v>
      </c>
      <c r="O1" s="5" t="s">
        <v>17</v>
      </c>
      <c r="P1" s="5" t="s">
        <v>18</v>
      </c>
      <c r="Q1" s="5" t="s">
        <v>19</v>
      </c>
      <c r="R1" s="5" t="s">
        <v>20</v>
      </c>
      <c r="S1" s="5"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IF(E2="","",I2*1000000+①学校情報入力!$D$3*1000+②選手情報入力!A10)</f>
        <v/>
      </c>
      <c r="B2" t="str">
        <f>IF(E2="","",①学校情報入力!$D$3)</f>
        <v/>
      </c>
      <c r="D2" t="str">
        <f>IF(②選手情報入力!C10="","",LEFT(②選手情報入力!C10,1))</f>
        <v/>
      </c>
      <c r="E2" t="str">
        <f>IF(②選手情報入力!C10="","",REPLACE(②選手情報入力!C10,1,1,""))</f>
        <v/>
      </c>
      <c r="F2" t="str">
        <f>IF(E2="","",②選手情報入力!D10)</f>
        <v/>
      </c>
      <c r="G2" t="str">
        <f>IF(E2="","",②選手情報入力!E10)</f>
        <v/>
      </c>
      <c r="H2" t="str">
        <f>IF(E2="","",F2)</f>
        <v/>
      </c>
      <c r="I2" t="str">
        <f>IF(E2="","",IF(②選手情報入力!G10="男",1,2))</f>
        <v/>
      </c>
      <c r="J2" t="str">
        <f>IF(E2="","",IF(②選手情報入力!H10="","",②選手情報入力!H10))</f>
        <v/>
      </c>
      <c r="L2" t="str">
        <f>IF(E2="","",0)</f>
        <v/>
      </c>
      <c r="M2" t="str">
        <f>IF(E2="","","愛知")</f>
        <v/>
      </c>
      <c r="Q2" s="19"/>
      <c r="U2" s="19"/>
      <c r="Y2" s="19"/>
      <c r="AA2" t="str">
        <f>IF(E2="","",IF(②選手情報入力!J10="","",IF(I2=1,種目情報!$J$4,種目情報!$J$6)))</f>
        <v/>
      </c>
      <c r="AB2" t="str">
        <f>IF(E2="","",IF(②選手情報入力!J10="","",IF(I2=1,IF(②選手情報入力!$J$5="","",②選手情報入力!$J$5),IF(②選手情報入力!$J$6="","",②選手情報入力!$J$6))))</f>
        <v/>
      </c>
      <c r="AC2" t="str">
        <f>IF(E2="","",IF(②選手情報入力!J10="","",0))</f>
        <v/>
      </c>
      <c r="AD2" t="str">
        <f>IF(E2="","",IF(②選手情報入力!J10="","",2))</f>
        <v/>
      </c>
    </row>
    <row r="3" spans="1:34">
      <c r="A3" t="str">
        <f>IF(E3="","",I3*1000000+①学校情報入力!$D$3*1000+②選手情報入力!A11)</f>
        <v/>
      </c>
      <c r="B3" t="str">
        <f>IF(E3="","",①学校情報入力!$D$3)</f>
        <v/>
      </c>
      <c r="D3" t="str">
        <f>IF(②選手情報入力!C11="","",LEFT(②選手情報入力!C11,1))</f>
        <v/>
      </c>
      <c r="E3" t="str">
        <f>IF(②選手情報入力!C11="","",REPLACE(②選手情報入力!C11,1,1,""))</f>
        <v/>
      </c>
      <c r="F3" t="str">
        <f>IF(E3="","",②選手情報入力!D11)</f>
        <v/>
      </c>
      <c r="G3" t="str">
        <f>IF(E3="","",②選手情報入力!E11)</f>
        <v/>
      </c>
      <c r="H3" t="str">
        <f t="shared" ref="H3:H13" si="0">IF(E3="","",F3)</f>
        <v/>
      </c>
      <c r="I3" t="str">
        <f>IF(E3="","",IF(②選手情報入力!G11="男",1,2))</f>
        <v/>
      </c>
      <c r="J3" t="str">
        <f>IF(E3="","",IF(②選手情報入力!H11="","",②選手情報入力!H11))</f>
        <v/>
      </c>
      <c r="L3" t="str">
        <f t="shared" ref="L3:L13" si="1">IF(E3="","",0)</f>
        <v/>
      </c>
      <c r="M3" t="str">
        <f t="shared" ref="M3:M13" si="2">IF(E3="","","愛知")</f>
        <v/>
      </c>
      <c r="Q3" s="19"/>
      <c r="U3" s="19"/>
      <c r="Y3" s="19"/>
      <c r="AA3" t="str">
        <f>IF(E3="","",IF(②選手情報入力!J11="","",IF(I3=1,種目情報!$J$4,種目情報!$J$6)))</f>
        <v/>
      </c>
      <c r="AB3" t="str">
        <f>IF(E3="","",IF(②選手情報入力!J11="","",IF(I3=1,IF(②選手情報入力!$J$5="","",②選手情報入力!$J$5),IF(②選手情報入力!$J$6="","",②選手情報入力!$J$6))))</f>
        <v/>
      </c>
      <c r="AC3" t="str">
        <f>IF(E3="","",IF(②選手情報入力!J11="","",0))</f>
        <v/>
      </c>
      <c r="AD3" t="str">
        <f>IF(E3="","",IF(②選手情報入力!J11="","",2))</f>
        <v/>
      </c>
    </row>
    <row r="4" spans="1:34">
      <c r="A4" t="str">
        <f>IF(E4="","",I4*1000000+①学校情報入力!$D$3*1000+②選手情報入力!A12)</f>
        <v/>
      </c>
      <c r="B4" t="str">
        <f>IF(E4="","",①学校情報入力!$D$3)</f>
        <v/>
      </c>
      <c r="D4" t="str">
        <f>IF(②選手情報入力!C12="","",LEFT(②選手情報入力!C12,1))</f>
        <v/>
      </c>
      <c r="E4" t="str">
        <f>IF(②選手情報入力!C12="","",REPLACE(②選手情報入力!C12,1,1,""))</f>
        <v/>
      </c>
      <c r="F4" t="str">
        <f>IF(E4="","",②選手情報入力!D12)</f>
        <v/>
      </c>
      <c r="G4" t="str">
        <f>IF(E4="","",②選手情報入力!E12)</f>
        <v/>
      </c>
      <c r="H4" t="str">
        <f t="shared" si="0"/>
        <v/>
      </c>
      <c r="I4" t="str">
        <f>IF(E4="","",IF(②選手情報入力!G12="男",1,2))</f>
        <v/>
      </c>
      <c r="J4" t="str">
        <f>IF(E4="","",IF(②選手情報入力!H12="","",②選手情報入力!H12))</f>
        <v/>
      </c>
      <c r="L4" t="str">
        <f t="shared" si="1"/>
        <v/>
      </c>
      <c r="M4" t="str">
        <f t="shared" si="2"/>
        <v/>
      </c>
      <c r="Q4" s="19"/>
      <c r="U4" s="19"/>
      <c r="Y4" s="19"/>
      <c r="AA4" t="str">
        <f>IF(E4="","",IF(②選手情報入力!J12="","",IF(I4=1,種目情報!$J$4,種目情報!$J$6)))</f>
        <v/>
      </c>
      <c r="AB4" t="str">
        <f>IF(E4="","",IF(②選手情報入力!J12="","",IF(I4=1,IF(②選手情報入力!$J$5="","",②選手情報入力!$J$5),IF(②選手情報入力!$J$6="","",②選手情報入力!$J$6))))</f>
        <v/>
      </c>
      <c r="AC4" t="str">
        <f>IF(E4="","",IF(②選手情報入力!J12="","",0))</f>
        <v/>
      </c>
      <c r="AD4" t="str">
        <f>IF(E4="","",IF(②選手情報入力!J12="","",2))</f>
        <v/>
      </c>
    </row>
    <row r="5" spans="1:34">
      <c r="A5" t="str">
        <f>IF(E5="","",I5*1000000+①学校情報入力!$D$3*1000+②選手情報入力!A13)</f>
        <v/>
      </c>
      <c r="B5" t="str">
        <f>IF(E5="","",①学校情報入力!$D$3)</f>
        <v/>
      </c>
      <c r="D5" t="str">
        <f>IF(②選手情報入力!C13="","",LEFT(②選手情報入力!C13,1))</f>
        <v/>
      </c>
      <c r="E5" t="str">
        <f>IF(②選手情報入力!C13="","",REPLACE(②選手情報入力!C13,1,1,""))</f>
        <v/>
      </c>
      <c r="F5" t="str">
        <f>IF(E5="","",②選手情報入力!D13)</f>
        <v/>
      </c>
      <c r="G5" t="str">
        <f>IF(E5="","",②選手情報入力!E13)</f>
        <v/>
      </c>
      <c r="H5" t="str">
        <f t="shared" si="0"/>
        <v/>
      </c>
      <c r="I5" t="str">
        <f>IF(E5="","",IF(②選手情報入力!G13="男",1,2))</f>
        <v/>
      </c>
      <c r="J5" t="str">
        <f>IF(E5="","",IF(②選手情報入力!H13="","",②選手情報入力!H13))</f>
        <v/>
      </c>
      <c r="L5" t="str">
        <f t="shared" si="1"/>
        <v/>
      </c>
      <c r="M5" t="str">
        <f t="shared" si="2"/>
        <v/>
      </c>
      <c r="Q5" s="19"/>
      <c r="U5" s="19"/>
      <c r="Y5" s="19"/>
      <c r="AA5" t="str">
        <f>IF(E5="","",IF(②選手情報入力!J13="","",IF(I5=1,種目情報!$J$4,種目情報!$J$6)))</f>
        <v/>
      </c>
      <c r="AB5" t="str">
        <f>IF(E5="","",IF(②選手情報入力!J13="","",IF(I5=1,IF(②選手情報入力!$J$5="","",②選手情報入力!$J$5),IF(②選手情報入力!$J$6="","",②選手情報入力!$J$6))))</f>
        <v/>
      </c>
      <c r="AC5" t="str">
        <f>IF(E5="","",IF(②選手情報入力!J13="","",0))</f>
        <v/>
      </c>
      <c r="AD5" t="str">
        <f>IF(E5="","",IF(②選手情報入力!J13="","",2))</f>
        <v/>
      </c>
    </row>
    <row r="6" spans="1:34">
      <c r="A6" t="str">
        <f>IF(E6="","",I6*1000000+①学校情報入力!$D$3*1000+②選手情報入力!A14)</f>
        <v/>
      </c>
      <c r="B6" t="str">
        <f>IF(E6="","",①学校情報入力!$D$3)</f>
        <v/>
      </c>
      <c r="D6" t="str">
        <f>IF(②選手情報入力!C14="","",LEFT(②選手情報入力!C14,1))</f>
        <v/>
      </c>
      <c r="E6" t="str">
        <f>IF(②選手情報入力!C14="","",REPLACE(②選手情報入力!C14,1,1,""))</f>
        <v/>
      </c>
      <c r="F6" t="str">
        <f>IF(E6="","",②選手情報入力!D14)</f>
        <v/>
      </c>
      <c r="G6" t="str">
        <f>IF(E6="","",②選手情報入力!E14)</f>
        <v/>
      </c>
      <c r="H6" t="str">
        <f t="shared" si="0"/>
        <v/>
      </c>
      <c r="I6" t="str">
        <f>IF(E6="","",IF(②選手情報入力!G14="男",1,2))</f>
        <v/>
      </c>
      <c r="J6" t="str">
        <f>IF(E6="","",IF(②選手情報入力!H14="","",②選手情報入力!H14))</f>
        <v/>
      </c>
      <c r="L6" t="str">
        <f t="shared" si="1"/>
        <v/>
      </c>
      <c r="M6" t="str">
        <f t="shared" si="2"/>
        <v/>
      </c>
      <c r="Q6" s="19"/>
      <c r="U6" s="19"/>
      <c r="Y6" s="19"/>
      <c r="AA6" t="str">
        <f>IF(E6="","",IF(②選手情報入力!J14="","",IF(I6=1,種目情報!$J$4,種目情報!$J$6)))</f>
        <v/>
      </c>
      <c r="AB6" t="str">
        <f>IF(E6="","",IF(②選手情報入力!J14="","",IF(I6=1,IF(②選手情報入力!$J$5="","",②選手情報入力!$J$5),IF(②選手情報入力!$J$6="","",②選手情報入力!$J$6))))</f>
        <v/>
      </c>
      <c r="AC6" t="str">
        <f>IF(E6="","",IF(②選手情報入力!J14="","",0))</f>
        <v/>
      </c>
      <c r="AD6" t="str">
        <f>IF(E6="","",IF(②選手情報入力!J14="","",2))</f>
        <v/>
      </c>
    </row>
    <row r="7" spans="1:34">
      <c r="A7" t="str">
        <f>IF(E7="","",I7*1000000+①学校情報入力!$D$3*1000+②選手情報入力!A15)</f>
        <v/>
      </c>
      <c r="B7" t="str">
        <f>IF(E7="","",①学校情報入力!$D$3)</f>
        <v/>
      </c>
      <c r="D7" t="str">
        <f>IF(②選手情報入力!C15="","",LEFT(②選手情報入力!C15,1))</f>
        <v/>
      </c>
      <c r="E7" t="str">
        <f>IF(②選手情報入力!C15="","",REPLACE(②選手情報入力!C15,1,1,""))</f>
        <v/>
      </c>
      <c r="F7" t="str">
        <f>IF(E7="","",②選手情報入力!D15)</f>
        <v/>
      </c>
      <c r="G7" t="str">
        <f>IF(E7="","",②選手情報入力!E15)</f>
        <v/>
      </c>
      <c r="H7" t="str">
        <f t="shared" si="0"/>
        <v/>
      </c>
      <c r="I7" t="str">
        <f>IF(E7="","",IF(②選手情報入力!G15="男",1,2))</f>
        <v/>
      </c>
      <c r="J7" t="str">
        <f>IF(E7="","",IF(②選手情報入力!H15="","",②選手情報入力!H15))</f>
        <v/>
      </c>
      <c r="L7" t="str">
        <f t="shared" si="1"/>
        <v/>
      </c>
      <c r="M7" t="str">
        <f t="shared" si="2"/>
        <v/>
      </c>
      <c r="Q7" s="19"/>
      <c r="U7" s="19"/>
      <c r="Y7" s="19"/>
      <c r="AA7" t="str">
        <f>IF(E7="","",IF(②選手情報入力!J15="","",IF(I7=1,種目情報!$J$4,種目情報!$J$6)))</f>
        <v/>
      </c>
      <c r="AB7" t="str">
        <f>IF(E7="","",IF(②選手情報入力!J15="","",IF(I7=1,IF(②選手情報入力!$J$5="","",②選手情報入力!$J$5),IF(②選手情報入力!$J$6="","",②選手情報入力!$J$6))))</f>
        <v/>
      </c>
      <c r="AC7" t="str">
        <f>IF(E7="","",IF(②選手情報入力!J15="","",0))</f>
        <v/>
      </c>
      <c r="AD7" t="str">
        <f>IF(E7="","",IF(②選手情報入力!J15="","",2))</f>
        <v/>
      </c>
    </row>
    <row r="8" spans="1:34">
      <c r="A8" t="str">
        <f>IF(E8="","",I8*1000000+①学校情報入力!$D$3*1000+②選手情報入力!A16)</f>
        <v/>
      </c>
      <c r="B8" t="str">
        <f>IF(E8="","",①学校情報入力!$D$3)</f>
        <v/>
      </c>
      <c r="D8" t="str">
        <f>IF(②選手情報入力!C16="","",LEFT(②選手情報入力!C16,1))</f>
        <v/>
      </c>
      <c r="E8" t="str">
        <f>IF(②選手情報入力!C16="","",REPLACE(②選手情報入力!C16,1,1,""))</f>
        <v/>
      </c>
      <c r="F8" t="str">
        <f>IF(E8="","",②選手情報入力!D16)</f>
        <v/>
      </c>
      <c r="G8" t="str">
        <f>IF(E8="","",②選手情報入力!E16)</f>
        <v/>
      </c>
      <c r="H8" t="str">
        <f t="shared" si="0"/>
        <v/>
      </c>
      <c r="I8" t="str">
        <f>IF(E8="","",IF(②選手情報入力!G16="男",1,2))</f>
        <v/>
      </c>
      <c r="J8" t="str">
        <f>IF(E8="","",IF(②選手情報入力!H16="","",②選手情報入力!H16))</f>
        <v/>
      </c>
      <c r="L8" t="str">
        <f t="shared" si="1"/>
        <v/>
      </c>
      <c r="M8" t="str">
        <f t="shared" si="2"/>
        <v/>
      </c>
      <c r="Q8" s="19"/>
      <c r="U8" s="19"/>
      <c r="Y8" s="19"/>
      <c r="AA8" t="str">
        <f>IF(E8="","",IF(②選手情報入力!J16="","",IF(I8=1,種目情報!$J$4,種目情報!$J$6)))</f>
        <v/>
      </c>
      <c r="AB8" t="str">
        <f>IF(E8="","",IF(②選手情報入力!J16="","",IF(I8=1,IF(②選手情報入力!$J$5="","",②選手情報入力!$J$5),IF(②選手情報入力!$J$6="","",②選手情報入力!$J$6))))</f>
        <v/>
      </c>
      <c r="AC8" t="str">
        <f>IF(E8="","",IF(②選手情報入力!J16="","",0))</f>
        <v/>
      </c>
      <c r="AD8" t="str">
        <f>IF(E8="","",IF(②選手情報入力!J16="","",2))</f>
        <v/>
      </c>
    </row>
    <row r="9" spans="1:34">
      <c r="A9" t="str">
        <f>IF(E9="","",I9*1000000+①学校情報入力!$D$3*1000+②選手情報入力!A17)</f>
        <v/>
      </c>
      <c r="B9" t="str">
        <f>IF(E9="","",①学校情報入力!$D$3)</f>
        <v/>
      </c>
      <c r="D9" t="str">
        <f>IF(②選手情報入力!C17="","",LEFT(②選手情報入力!C17,1))</f>
        <v/>
      </c>
      <c r="E9" t="str">
        <f>IF(②選手情報入力!C17="","",REPLACE(②選手情報入力!C17,1,1,""))</f>
        <v/>
      </c>
      <c r="F9" t="str">
        <f>IF(E9="","",②選手情報入力!D17)</f>
        <v/>
      </c>
      <c r="G9" t="str">
        <f>IF(E9="","",②選手情報入力!E17)</f>
        <v/>
      </c>
      <c r="H9" t="str">
        <f t="shared" si="0"/>
        <v/>
      </c>
      <c r="I9" t="str">
        <f>IF(E9="","",IF(②選手情報入力!G17="男",1,2))</f>
        <v/>
      </c>
      <c r="J9" t="str">
        <f>IF(E9="","",IF(②選手情報入力!H17="","",②選手情報入力!H17))</f>
        <v/>
      </c>
      <c r="L9" t="str">
        <f t="shared" si="1"/>
        <v/>
      </c>
      <c r="M9" t="str">
        <f t="shared" si="2"/>
        <v/>
      </c>
      <c r="Q9" s="19"/>
      <c r="U9" s="19"/>
      <c r="Y9" s="19"/>
      <c r="AA9" t="str">
        <f>IF(E9="","",IF(②選手情報入力!J17="","",IF(I9=1,種目情報!$J$4,種目情報!$J$6)))</f>
        <v/>
      </c>
      <c r="AB9" t="str">
        <f>IF(E9="","",IF(②選手情報入力!J17="","",IF(I9=1,IF(②選手情報入力!$J$5="","",②選手情報入力!$J$5),IF(②選手情報入力!$J$6="","",②選手情報入力!$J$6))))</f>
        <v/>
      </c>
      <c r="AC9" t="str">
        <f>IF(E9="","",IF(②選手情報入力!J17="","",0))</f>
        <v/>
      </c>
      <c r="AD9" t="str">
        <f>IF(E9="","",IF(②選手情報入力!J17="","",2))</f>
        <v/>
      </c>
    </row>
    <row r="10" spans="1:34">
      <c r="A10" t="str">
        <f>IF(E10="","",I10*1000000+①学校情報入力!$D$3*1000+②選手情報入力!A18)</f>
        <v/>
      </c>
      <c r="B10" t="str">
        <f>IF(E10="","",①学校情報入力!$D$3)</f>
        <v/>
      </c>
      <c r="D10" t="str">
        <f>IF(②選手情報入力!C18="","",LEFT(②選手情報入力!C18,1))</f>
        <v/>
      </c>
      <c r="E10" t="str">
        <f>IF(②選手情報入力!C18="","",REPLACE(②選手情報入力!C18,1,1,""))</f>
        <v/>
      </c>
      <c r="F10" t="str">
        <f>IF(E10="","",②選手情報入力!D18)</f>
        <v/>
      </c>
      <c r="G10" t="str">
        <f>IF(E10="","",②選手情報入力!E18)</f>
        <v/>
      </c>
      <c r="H10" t="str">
        <f t="shared" si="0"/>
        <v/>
      </c>
      <c r="I10" t="str">
        <f>IF(E10="","",IF(②選手情報入力!G18="男",1,2))</f>
        <v/>
      </c>
      <c r="J10" t="str">
        <f>IF(E10="","",IF(②選手情報入力!H18="","",②選手情報入力!H18))</f>
        <v/>
      </c>
      <c r="L10" t="str">
        <f t="shared" si="1"/>
        <v/>
      </c>
      <c r="M10" t="str">
        <f t="shared" si="2"/>
        <v/>
      </c>
      <c r="Q10" s="19"/>
      <c r="U10" s="19"/>
      <c r="Y10" s="19"/>
      <c r="AA10" t="str">
        <f>IF(E10="","",IF(②選手情報入力!J18="","",IF(I10=1,種目情報!$J$4,種目情報!$J$6)))</f>
        <v/>
      </c>
      <c r="AB10" t="str">
        <f>IF(E10="","",IF(②選手情報入力!J18="","",IF(I10=1,IF(②選手情報入力!$J$5="","",②選手情報入力!$J$5),IF(②選手情報入力!$J$6="","",②選手情報入力!$J$6))))</f>
        <v/>
      </c>
      <c r="AC10" t="str">
        <f>IF(E10="","",IF(②選手情報入力!J18="","",0))</f>
        <v/>
      </c>
      <c r="AD10" t="str">
        <f>IF(E10="","",IF(②選手情報入力!J18="","",2))</f>
        <v/>
      </c>
    </row>
    <row r="11" spans="1:34">
      <c r="A11" t="str">
        <f>IF(E11="","",I11*1000000+①学校情報入力!$D$3*1000+②選手情報入力!A19)</f>
        <v/>
      </c>
      <c r="B11" t="str">
        <f>IF(E11="","",①学校情報入力!$D$3)</f>
        <v/>
      </c>
      <c r="D11" t="str">
        <f>IF(②選手情報入力!C19="","",LEFT(②選手情報入力!C19,1))</f>
        <v/>
      </c>
      <c r="E11" t="str">
        <f>IF(②選手情報入力!C19="","",REPLACE(②選手情報入力!C19,1,1,""))</f>
        <v/>
      </c>
      <c r="F11" t="str">
        <f>IF(E11="","",②選手情報入力!D19)</f>
        <v/>
      </c>
      <c r="G11" t="str">
        <f>IF(E11="","",②選手情報入力!E19)</f>
        <v/>
      </c>
      <c r="H11" t="str">
        <f t="shared" si="0"/>
        <v/>
      </c>
      <c r="I11" t="str">
        <f>IF(E11="","",IF(②選手情報入力!G19="男",1,2))</f>
        <v/>
      </c>
      <c r="J11" t="str">
        <f>IF(E11="","",IF(②選手情報入力!H19="","",②選手情報入力!H19))</f>
        <v/>
      </c>
      <c r="L11" t="str">
        <f t="shared" si="1"/>
        <v/>
      </c>
      <c r="M11" t="str">
        <f t="shared" si="2"/>
        <v/>
      </c>
      <c r="Q11" s="19"/>
      <c r="U11" s="19"/>
      <c r="Y11" s="19"/>
      <c r="AA11" t="str">
        <f>IF(E11="","",IF(②選手情報入力!J19="","",IF(I11=1,種目情報!$J$4,種目情報!$J$6)))</f>
        <v/>
      </c>
      <c r="AB11" t="str">
        <f>IF(E11="","",IF(②選手情報入力!J19="","",IF(I11=1,IF(②選手情報入力!$J$5="","",②選手情報入力!$J$5),IF(②選手情報入力!$J$6="","",②選手情報入力!$J$6))))</f>
        <v/>
      </c>
      <c r="AC11" t="str">
        <f>IF(E11="","",IF(②選手情報入力!J19="","",0))</f>
        <v/>
      </c>
      <c r="AD11" t="str">
        <f>IF(E11="","",IF(②選手情報入力!J19="","",2))</f>
        <v/>
      </c>
    </row>
    <row r="12" spans="1:34">
      <c r="A12" t="str">
        <f>IF(E12="","",I12*1000000+①学校情報入力!$D$3*1000+②選手情報入力!A20)</f>
        <v/>
      </c>
      <c r="B12" t="str">
        <f>IF(E12="","",①学校情報入力!$D$3)</f>
        <v/>
      </c>
      <c r="D12" t="str">
        <f>IF(②選手情報入力!C20="","",LEFT(②選手情報入力!C20,1))</f>
        <v/>
      </c>
      <c r="E12" t="str">
        <f>IF(②選手情報入力!C20="","",REPLACE(②選手情報入力!C20,1,1,""))</f>
        <v/>
      </c>
      <c r="F12" t="str">
        <f>IF(E12="","",②選手情報入力!D20)</f>
        <v/>
      </c>
      <c r="G12" t="str">
        <f>IF(E12="","",②選手情報入力!E20)</f>
        <v/>
      </c>
      <c r="H12" t="str">
        <f t="shared" si="0"/>
        <v/>
      </c>
      <c r="I12" t="str">
        <f>IF(E12="","",IF(②選手情報入力!G20="男",1,2))</f>
        <v/>
      </c>
      <c r="J12" t="str">
        <f>IF(E12="","",IF(②選手情報入力!H20="","",②選手情報入力!H20))</f>
        <v/>
      </c>
      <c r="L12" t="str">
        <f t="shared" si="1"/>
        <v/>
      </c>
      <c r="M12" t="str">
        <f t="shared" si="2"/>
        <v/>
      </c>
      <c r="Q12" s="19"/>
      <c r="U12" s="19"/>
      <c r="Y12" s="19"/>
      <c r="AA12" t="str">
        <f>IF(E12="","",IF(②選手情報入力!J20="","",IF(I12=1,種目情報!$J$4,種目情報!$J$6)))</f>
        <v/>
      </c>
      <c r="AB12" t="str">
        <f>IF(E12="","",IF(②選手情報入力!J20="","",IF(I12=1,IF(②選手情報入力!$J$5="","",②選手情報入力!$J$5),IF(②選手情報入力!$J$6="","",②選手情報入力!$J$6))))</f>
        <v/>
      </c>
      <c r="AC12" t="str">
        <f>IF(E12="","",IF(②選手情報入力!J20="","",0))</f>
        <v/>
      </c>
      <c r="AD12" t="str">
        <f>IF(E12="","",IF(②選手情報入力!J20="","",2))</f>
        <v/>
      </c>
    </row>
    <row r="13" spans="1:34">
      <c r="A13" t="str">
        <f>IF(E13="","",I13*1000000+①学校情報入力!$D$3*1000+②選手情報入力!A21)</f>
        <v/>
      </c>
      <c r="B13" t="str">
        <f>IF(E13="","",①学校情報入力!$D$3)</f>
        <v/>
      </c>
      <c r="D13" t="str">
        <f>IF(②選手情報入力!C21="","",LEFT(②選手情報入力!C21,1))</f>
        <v/>
      </c>
      <c r="E13" t="str">
        <f>IF(②選手情報入力!C21="","",REPLACE(②選手情報入力!C21,1,1,""))</f>
        <v/>
      </c>
      <c r="F13" t="str">
        <f>IF(E13="","",②選手情報入力!D21)</f>
        <v/>
      </c>
      <c r="G13" t="str">
        <f>IF(E13="","",②選手情報入力!E21)</f>
        <v/>
      </c>
      <c r="H13" t="str">
        <f t="shared" si="0"/>
        <v/>
      </c>
      <c r="I13" t="str">
        <f>IF(E13="","",IF(②選手情報入力!G21="男",1,2))</f>
        <v/>
      </c>
      <c r="J13" t="str">
        <f>IF(E13="","",IF(②選手情報入力!H21="","",②選手情報入力!H21))</f>
        <v/>
      </c>
      <c r="L13" t="str">
        <f t="shared" si="1"/>
        <v/>
      </c>
      <c r="M13" t="str">
        <f t="shared" si="2"/>
        <v/>
      </c>
      <c r="Q13" s="19"/>
      <c r="U13" s="19"/>
      <c r="Y13" s="19"/>
      <c r="AA13" t="str">
        <f>IF(E13="","",IF(②選手情報入力!J21="","",IF(I13=1,種目情報!$J$4,種目情報!$J$6)))</f>
        <v/>
      </c>
      <c r="AB13" t="str">
        <f>IF(E13="","",IF(②選手情報入力!J21="","",IF(I13=1,IF(②選手情報入力!$J$5="","",②選手情報入力!$J$5),IF(②選手情報入力!$J$6="","",②選手情報入力!$J$6))))</f>
        <v/>
      </c>
      <c r="AC13" t="str">
        <f>IF(E13="","",IF(②選手情報入力!J21="","",0))</f>
        <v/>
      </c>
      <c r="AD13" t="str">
        <f>IF(E13="","",IF(②選手情報入力!J21="","",2))</f>
        <v/>
      </c>
    </row>
  </sheetData>
  <sheetProtection password="CD83" sheet="1" objects="1" scenarios="1"/>
  <phoneticPr fontId="2"/>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pane ySplit="1" topLeftCell="A2" activePane="bottomLeft" state="frozen"/>
      <selection pane="bottomLeft" activeCell="D12" sqref="D12"/>
    </sheetView>
  </sheetViews>
  <sheetFormatPr defaultRowHeight="13.2"/>
  <sheetData>
    <row r="1" spans="1:13">
      <c r="A1" t="s">
        <v>49</v>
      </c>
      <c r="B1" t="s">
        <v>50</v>
      </c>
      <c r="C1" t="s">
        <v>51</v>
      </c>
      <c r="D1" t="s">
        <v>52</v>
      </c>
      <c r="E1" t="s">
        <v>53</v>
      </c>
      <c r="F1" t="s">
        <v>54</v>
      </c>
      <c r="G1" t="s">
        <v>55</v>
      </c>
      <c r="H1" t="s">
        <v>3</v>
      </c>
      <c r="I1" t="s">
        <v>8</v>
      </c>
      <c r="J1" t="s">
        <v>56</v>
      </c>
      <c r="K1" t="s">
        <v>57</v>
      </c>
      <c r="L1" t="s">
        <v>58</v>
      </c>
      <c r="M1" t="s">
        <v>59</v>
      </c>
    </row>
    <row r="2" spans="1:13">
      <c r="A2" t="str">
        <f>IF(③リレー情報確認!C8="","",410000+①学校情報入力!$D$3*10)</f>
        <v/>
      </c>
      <c r="B2" t="str">
        <f>IF(A2="","",①学校情報入力!$D$3)</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IF(③リレー情報確認!C9="","",410000+①学校情報入力!$D$3*10)</f>
        <v/>
      </c>
      <c r="B3" t="str">
        <f>IF(A3="","",①学校情報入力!$D$3)</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IF(③リレー情報確認!C10="","",410000+①学校情報入力!$D$3*10)</f>
        <v/>
      </c>
      <c r="B4" t="str">
        <f>IF(A4="","",①学校情報入力!$D$3)</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IF(③リレー情報確認!C11="","",410000+①学校情報入力!$D$3*10)</f>
        <v/>
      </c>
      <c r="B5" t="str">
        <f>IF(A5="","",①学校情報入力!$D$3)</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IF(③リレー情報確認!C12="","",410000+①学校情報入力!$D$3*10)</f>
        <v/>
      </c>
      <c r="B6" t="str">
        <f>IF(A6="","",①学校情報入力!$D$3)</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IF(③リレー情報確認!C13="","",410000+①学校情報入力!$D$3*10)</f>
        <v/>
      </c>
      <c r="B7" t="str">
        <f>IF(A7="","",①学校情報入力!$D$3)</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86" t="str">
        <f>IF(③リレー情報確認!O8="","",420000+①学校情報入力!$D$3*10)</f>
        <v/>
      </c>
      <c r="B8" s="86" t="str">
        <f>IF(A8="","",①学校情報入力!$D$3)</f>
        <v/>
      </c>
      <c r="C8" s="86" t="str">
        <f>IF(A8="","",③リレー情報確認!$J$1)</f>
        <v/>
      </c>
      <c r="D8" s="86" t="str">
        <f>IF(A8="","",③リレー情報確認!$P$1)</f>
        <v/>
      </c>
      <c r="E8" s="86"/>
      <c r="F8" s="86"/>
      <c r="G8" s="86">
        <v>1</v>
      </c>
      <c r="H8" s="86" t="str">
        <f>IF(A8="","",③リレー情報確認!Q8)</f>
        <v/>
      </c>
      <c r="I8" s="86" t="str">
        <f>IF(A8="","",③リレー情報確認!P8)</f>
        <v/>
      </c>
      <c r="J8" s="86" t="str">
        <f>IF(A8="","",種目情報!$J$6)</f>
        <v/>
      </c>
      <c r="K8" s="86" t="str">
        <f>IF(A8="","",③リレー情報確認!$R$8)</f>
        <v/>
      </c>
      <c r="L8" s="86" t="str">
        <f>IF(A8="","",0)</f>
        <v/>
      </c>
      <c r="M8" s="86" t="str">
        <f>IF(A8="","",種目情報!$K$6)</f>
        <v/>
      </c>
    </row>
    <row r="9" spans="1:13">
      <c r="A9" s="86" t="str">
        <f>IF(③リレー情報確認!O9="","",420000+①学校情報入力!$D$3*10)</f>
        <v/>
      </c>
      <c r="B9" s="86" t="str">
        <f>IF(A9="","",①学校情報入力!$D$3)</f>
        <v/>
      </c>
      <c r="C9" s="86" t="str">
        <f>IF(A9="","",③リレー情報確認!$J$1)</f>
        <v/>
      </c>
      <c r="D9" s="86" t="str">
        <f>IF(A9="","",③リレー情報確認!$P$1)</f>
        <v/>
      </c>
      <c r="E9" s="86"/>
      <c r="F9" s="86"/>
      <c r="G9" s="86">
        <v>2</v>
      </c>
      <c r="H9" s="86" t="str">
        <f>IF(A9="","",③リレー情報確認!Q9)</f>
        <v/>
      </c>
      <c r="I9" s="86" t="str">
        <f>IF(A9="","",③リレー情報確認!P9)</f>
        <v/>
      </c>
      <c r="J9" s="86" t="str">
        <f>IF(A9="","",種目情報!$J$6)</f>
        <v/>
      </c>
      <c r="K9" s="86" t="str">
        <f>IF(A9="","",③リレー情報確認!$R$8)</f>
        <v/>
      </c>
      <c r="L9" s="86" t="str">
        <f t="shared" ref="L9:L13" si="1">IF(A9="","",0)</f>
        <v/>
      </c>
      <c r="M9" s="86" t="str">
        <f>IF(A9="","",種目情報!$K$6)</f>
        <v/>
      </c>
    </row>
    <row r="10" spans="1:13">
      <c r="A10" s="86" t="str">
        <f>IF(③リレー情報確認!O10="","",420000+①学校情報入力!$D$3*10)</f>
        <v/>
      </c>
      <c r="B10" s="86" t="str">
        <f>IF(A10="","",①学校情報入力!$D$3)</f>
        <v/>
      </c>
      <c r="C10" s="86" t="str">
        <f>IF(A10="","",③リレー情報確認!$J$1)</f>
        <v/>
      </c>
      <c r="D10" s="86" t="str">
        <f>IF(A10="","",③リレー情報確認!$P$1)</f>
        <v/>
      </c>
      <c r="E10" s="86"/>
      <c r="F10" s="86"/>
      <c r="G10" s="86">
        <v>3</v>
      </c>
      <c r="H10" s="86" t="str">
        <f>IF(A10="","",③リレー情報確認!Q10)</f>
        <v/>
      </c>
      <c r="I10" s="86" t="str">
        <f>IF(A10="","",③リレー情報確認!P10)</f>
        <v/>
      </c>
      <c r="J10" s="86" t="str">
        <f>IF(A10="","",種目情報!$J$6)</f>
        <v/>
      </c>
      <c r="K10" s="86" t="str">
        <f>IF(A10="","",③リレー情報確認!$R$8)</f>
        <v/>
      </c>
      <c r="L10" s="86" t="str">
        <f t="shared" si="1"/>
        <v/>
      </c>
      <c r="M10" s="86" t="str">
        <f>IF(A10="","",種目情報!$K$6)</f>
        <v/>
      </c>
    </row>
    <row r="11" spans="1:13">
      <c r="A11" s="86" t="str">
        <f>IF(③リレー情報確認!O11="","",420000+①学校情報入力!$D$3*10)</f>
        <v/>
      </c>
      <c r="B11" s="86" t="str">
        <f>IF(A11="","",①学校情報入力!$D$3)</f>
        <v/>
      </c>
      <c r="C11" s="86" t="str">
        <f>IF(A11="","",③リレー情報確認!$J$1)</f>
        <v/>
      </c>
      <c r="D11" s="86" t="str">
        <f>IF(A11="","",③リレー情報確認!$P$1)</f>
        <v/>
      </c>
      <c r="E11" s="86"/>
      <c r="F11" s="86"/>
      <c r="G11" s="86">
        <v>4</v>
      </c>
      <c r="H11" s="86" t="str">
        <f>IF(A11="","",③リレー情報確認!Q11)</f>
        <v/>
      </c>
      <c r="I11" s="86" t="str">
        <f>IF(A11="","",③リレー情報確認!P11)</f>
        <v/>
      </c>
      <c r="J11" s="86" t="str">
        <f>IF(A11="","",種目情報!$J$6)</f>
        <v/>
      </c>
      <c r="K11" s="86" t="str">
        <f>IF(A11="","",③リレー情報確認!$R$8)</f>
        <v/>
      </c>
      <c r="L11" s="86" t="str">
        <f t="shared" si="1"/>
        <v/>
      </c>
      <c r="M11" s="86" t="str">
        <f>IF(A11="","",種目情報!$K$6)</f>
        <v/>
      </c>
    </row>
    <row r="12" spans="1:13">
      <c r="A12" s="86" t="str">
        <f>IF(③リレー情報確認!O12="","",420000+①学校情報入力!$D$3*10)</f>
        <v/>
      </c>
      <c r="B12" s="86" t="str">
        <f>IF(A12="","",①学校情報入力!$D$3)</f>
        <v/>
      </c>
      <c r="C12" s="86" t="str">
        <f>IF(A12="","",③リレー情報確認!$J$1)</f>
        <v/>
      </c>
      <c r="D12" s="86" t="str">
        <f>IF(A12="","",③リレー情報確認!$P$1)</f>
        <v/>
      </c>
      <c r="E12" s="86"/>
      <c r="F12" s="86"/>
      <c r="G12" s="86">
        <v>5</v>
      </c>
      <c r="H12" s="86" t="str">
        <f>IF(A12="","",③リレー情報確認!Q12)</f>
        <v/>
      </c>
      <c r="I12" s="86" t="str">
        <f>IF(A12="","",③リレー情報確認!P12)</f>
        <v/>
      </c>
      <c r="J12" s="86" t="str">
        <f>IF(A12="","",種目情報!$J$6)</f>
        <v/>
      </c>
      <c r="K12" s="86" t="str">
        <f>IF(A12="","",③リレー情報確認!$R$8)</f>
        <v/>
      </c>
      <c r="L12" s="86" t="str">
        <f t="shared" si="1"/>
        <v/>
      </c>
      <c r="M12" s="86" t="str">
        <f>IF(A12="","",種目情報!$K$6)</f>
        <v/>
      </c>
    </row>
    <row r="13" spans="1:13">
      <c r="A13" s="86" t="str">
        <f>IF(③リレー情報確認!O13="","",420000+①学校情報入力!$D$3*10)</f>
        <v/>
      </c>
      <c r="B13" s="86" t="str">
        <f>IF(A13="","",①学校情報入力!$D$3)</f>
        <v/>
      </c>
      <c r="C13" s="86" t="str">
        <f>IF(A13="","",③リレー情報確認!$J$1)</f>
        <v/>
      </c>
      <c r="D13" s="86" t="str">
        <f>IF(A13="","",③リレー情報確認!$P$1)</f>
        <v/>
      </c>
      <c r="E13" s="86"/>
      <c r="F13" s="86"/>
      <c r="G13" s="86">
        <v>6</v>
      </c>
      <c r="H13" s="86" t="str">
        <f>IF(A13="","",③リレー情報確認!Q13)</f>
        <v/>
      </c>
      <c r="I13" s="86" t="str">
        <f>IF(A13="","",③リレー情報確認!P13)</f>
        <v/>
      </c>
      <c r="J13" s="86" t="str">
        <f>IF(A13="","",種目情報!$J$6)</f>
        <v/>
      </c>
      <c r="K13" s="86" t="str">
        <f>IF(A13="","",③リレー情報確認!$R$8)</f>
        <v/>
      </c>
      <c r="L13" s="86" t="str">
        <f t="shared" si="1"/>
        <v/>
      </c>
      <c r="M13" s="86" t="str">
        <f>IF(A13="","",種目情報!$K$6)</f>
        <v/>
      </c>
    </row>
  </sheetData>
  <sheetProtection password="CD83" sheet="1" objects="1" scenarios="1"/>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注意事項</vt:lpstr>
      <vt:lpstr>①学校情報入力</vt:lpstr>
      <vt:lpstr>②選手情報入力</vt:lpstr>
      <vt:lpstr>③リレー情報確認</vt:lpstr>
      <vt:lpstr>　　　　　</vt:lpstr>
      <vt:lpstr>種目情報</vt:lpstr>
      <vt:lpstr>data_kyogisha</vt:lpstr>
      <vt:lpstr>data_team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KATSUMI</cp:lastModifiedBy>
  <cp:lastPrinted>2015-03-01T13:15:28Z</cp:lastPrinted>
  <dcterms:created xsi:type="dcterms:W3CDTF">2013-01-03T14:12:28Z</dcterms:created>
  <dcterms:modified xsi:type="dcterms:W3CDTF">2016-08-26T22:19:18Z</dcterms:modified>
</cp:coreProperties>
</file>